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heckCompatibility="1" defaultThemeVersion="124226"/>
  <bookViews>
    <workbookView xWindow="120" yWindow="30" windowWidth="15180" windowHeight="8580"/>
  </bookViews>
  <sheets>
    <sheet name="zagreb" sheetId="1" r:id="rId1"/>
    <sheet name="rijeka" sheetId="5" r:id="rId2"/>
    <sheet name="zagreb-2" sheetId="4" r:id="rId3"/>
    <sheet name="rijeka-2" sheetId="6" r:id="rId4"/>
    <sheet name="zagreb suci" sheetId="7" r:id="rId5"/>
  </sheets>
  <calcPr calcId="124519"/>
</workbook>
</file>

<file path=xl/calcChain.xml><?xml version="1.0" encoding="utf-8"?>
<calcChain xmlns="http://schemas.openxmlformats.org/spreadsheetml/2006/main">
  <c r="C11" i="7"/>
  <c r="C10"/>
  <c r="C20" i="6"/>
  <c r="C21" s="1"/>
  <c r="C10"/>
  <c r="C9"/>
  <c r="C20" i="4"/>
  <c r="C19" s="1"/>
  <c r="C10"/>
  <c r="C9"/>
  <c r="C24" i="5"/>
  <c r="C7"/>
  <c r="C8" s="1"/>
  <c r="C10" s="1"/>
  <c r="F15" i="1"/>
  <c r="C24"/>
  <c r="C7"/>
  <c r="C9" i="7" l="1"/>
  <c r="C8" s="1"/>
  <c r="C12" s="1"/>
  <c r="C19"/>
  <c r="C18" s="1"/>
  <c r="C20" s="1"/>
  <c r="C8" i="6"/>
  <c r="C11" s="1"/>
  <c r="C13" s="1"/>
  <c r="C14" s="1"/>
  <c r="C15" s="1"/>
  <c r="C16" s="1"/>
  <c r="C19"/>
  <c r="C8" i="4"/>
  <c r="C11" s="1"/>
  <c r="C13" s="1"/>
  <c r="C21"/>
  <c r="C20" i="5"/>
  <c r="C19" s="1"/>
  <c r="C21" s="1"/>
  <c r="C11"/>
  <c r="C9" s="1"/>
  <c r="C8" i="1"/>
  <c r="C20" s="1"/>
  <c r="C14" i="7" l="1"/>
  <c r="C15" s="1"/>
  <c r="C17" s="1"/>
  <c r="C17" i="6"/>
  <c r="C14" i="4"/>
  <c r="C15" s="1"/>
  <c r="C12" i="5"/>
  <c r="C13" s="1"/>
  <c r="C10" i="1"/>
  <c r="C11"/>
  <c r="C19"/>
  <c r="C21" s="1"/>
  <c r="C23" i="7" l="1"/>
  <c r="F14" s="1"/>
  <c r="F15" s="1"/>
  <c r="C24" i="6"/>
  <c r="C18"/>
  <c r="C16" i="4"/>
  <c r="C17" s="1"/>
  <c r="C18" s="1"/>
  <c r="C15" i="5"/>
  <c r="C16" s="1"/>
  <c r="C18" s="1"/>
  <c r="F15" s="1"/>
  <c r="F16" s="1"/>
  <c r="C9" i="1"/>
  <c r="C12" s="1"/>
  <c r="C13" s="1"/>
  <c r="C25" i="6" l="1"/>
  <c r="F17" s="1"/>
  <c r="F18" s="1"/>
  <c r="C24" i="4"/>
  <c r="C15" i="1"/>
  <c r="C16" s="1"/>
  <c r="C18" s="1"/>
  <c r="C25" i="4" l="1"/>
  <c r="F17" s="1"/>
  <c r="F18" s="1"/>
  <c r="F16" i="1"/>
</calcChain>
</file>

<file path=xl/sharedStrings.xml><?xml version="1.0" encoding="utf-8"?>
<sst xmlns="http://schemas.openxmlformats.org/spreadsheetml/2006/main" count="131" uniqueCount="45">
  <si>
    <t>OBRAČUN AUTORSKOG HONORARA</t>
  </si>
  <si>
    <t>Ime i prezime vanjskog suradnika</t>
  </si>
  <si>
    <t>BRUTO NAKNADA</t>
  </si>
  <si>
    <t>Priznati izdatak</t>
  </si>
  <si>
    <t>Prirez na porez</t>
  </si>
  <si>
    <t>Porez i prirez</t>
  </si>
  <si>
    <t>NETO ISPLATA</t>
  </si>
  <si>
    <t>Adresa</t>
  </si>
  <si>
    <t>Banka, žiro račun</t>
  </si>
  <si>
    <t>Datum isplate</t>
  </si>
  <si>
    <t>OIB</t>
  </si>
  <si>
    <t>Postotak prireza 18%</t>
  </si>
  <si>
    <t>Koeficijent</t>
  </si>
  <si>
    <t>Logika obračuna</t>
  </si>
  <si>
    <t>neto</t>
  </si>
  <si>
    <t>bruto</t>
  </si>
  <si>
    <t>Ime i prezime djelatnika</t>
  </si>
  <si>
    <t>Adresa djelatnika</t>
  </si>
  <si>
    <t>Općina</t>
  </si>
  <si>
    <t>OIB djelatnika</t>
  </si>
  <si>
    <t>Doprinos za MIO II</t>
  </si>
  <si>
    <t>Osnovica za oporezivanje</t>
  </si>
  <si>
    <t>Ukupno porez</t>
  </si>
  <si>
    <t>Ukupno porez i prirez</t>
  </si>
  <si>
    <t>Neto iznos honorara</t>
  </si>
  <si>
    <t>Ukupni trošak poslodavca</t>
  </si>
  <si>
    <t>Datum uplate honorara, poreza i prireza</t>
  </si>
  <si>
    <t>II. mirovinski stup</t>
  </si>
  <si>
    <t>Ukupni dodaci na neto</t>
  </si>
  <si>
    <t>koef.</t>
  </si>
  <si>
    <t>Doprinos za MIO I</t>
  </si>
  <si>
    <t>Osnovni doprinos za zdravstveno osiguranje</t>
  </si>
  <si>
    <t>Osnovica za obračun doprinosa</t>
  </si>
  <si>
    <t>UKUPAN TROŠAK</t>
  </si>
  <si>
    <t>Porez 24%</t>
  </si>
  <si>
    <t>bruto2</t>
  </si>
  <si>
    <t>DOPRINOSI IZ OSNOVICE</t>
  </si>
  <si>
    <t>Osnovica za obračun poreza na dohodak</t>
  </si>
  <si>
    <t>DOPRINOSI NA OSNOVICU</t>
  </si>
  <si>
    <t>Porez na dohodak</t>
  </si>
  <si>
    <t>Prirez na porez na dohodak</t>
  </si>
  <si>
    <t>Bruto iznos honorara</t>
  </si>
  <si>
    <t>OBRAČUN POREZA NA DOHODAK</t>
  </si>
  <si>
    <t>Postotak prireza</t>
  </si>
  <si>
    <t>OBRAČUN HONORARA ZA SUCE I DELEGATE</t>
  </si>
</sst>
</file>

<file path=xl/styles.xml><?xml version="1.0" encoding="utf-8"?>
<styleSheet xmlns="http://schemas.openxmlformats.org/spreadsheetml/2006/main">
  <numFmts count="3">
    <numFmt numFmtId="164" formatCode="00000\-0000"/>
    <numFmt numFmtId="165" formatCode="#,##0.00\ &quot;kn&quot;"/>
    <numFmt numFmtId="170" formatCode="0.0%"/>
  </numFmts>
  <fonts count="11">
    <font>
      <sz val="10"/>
      <name val="Arial"/>
    </font>
    <font>
      <sz val="10"/>
      <name val="Arial"/>
      <charset val="238"/>
    </font>
    <font>
      <sz val="8"/>
      <name val="Arial"/>
      <charset val="238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3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3" fillId="0" borderId="2" xfId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165" fontId="3" fillId="0" borderId="5" xfId="1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3" borderId="0" xfId="1" applyFont="1" applyFill="1" applyAlignment="1">
      <alignment vertical="center"/>
    </xf>
    <xf numFmtId="10" fontId="4" fillId="3" borderId="0" xfId="1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1" fontId="7" fillId="0" borderId="7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65" fontId="6" fillId="2" borderId="1" xfId="0" applyNumberFormat="1" applyFont="1" applyFill="1" applyBorder="1" applyAlignment="1">
      <alignment vertical="center"/>
    </xf>
    <xf numFmtId="4" fontId="7" fillId="0" borderId="0" xfId="0" applyNumberFormat="1" applyFont="1" applyBorder="1" applyAlignment="1">
      <alignment vertical="center" wrapText="1"/>
    </xf>
    <xf numFmtId="10" fontId="7" fillId="0" borderId="7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4" fontId="6" fillId="0" borderId="10" xfId="0" applyNumberFormat="1" applyFont="1" applyBorder="1" applyAlignment="1">
      <alignment horizontal="right" vertical="center"/>
    </xf>
    <xf numFmtId="0" fontId="7" fillId="0" borderId="0" xfId="0" applyFont="1"/>
    <xf numFmtId="0" fontId="7" fillId="3" borderId="0" xfId="0" applyFont="1" applyFill="1"/>
    <xf numFmtId="10" fontId="7" fillId="3" borderId="0" xfId="0" applyNumberFormat="1" applyFont="1" applyFill="1"/>
    <xf numFmtId="0" fontId="7" fillId="0" borderId="0" xfId="0" applyFont="1" applyBorder="1"/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165" fontId="7" fillId="0" borderId="0" xfId="0" applyNumberFormat="1" applyFont="1"/>
    <xf numFmtId="165" fontId="7" fillId="0" borderId="0" xfId="0" applyNumberFormat="1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 wrapText="1"/>
    </xf>
    <xf numFmtId="170" fontId="6" fillId="0" borderId="1" xfId="0" applyNumberFormat="1" applyFont="1" applyBorder="1" applyAlignment="1">
      <alignment horizontal="center" vertical="center"/>
    </xf>
    <xf numFmtId="170" fontId="7" fillId="0" borderId="1" xfId="0" applyNumberFormat="1" applyFont="1" applyBorder="1" applyAlignment="1">
      <alignment horizontal="center" vertical="center"/>
    </xf>
    <xf numFmtId="170" fontId="4" fillId="0" borderId="1" xfId="1" applyNumberFormat="1" applyFont="1" applyBorder="1" applyAlignment="1">
      <alignment horizontal="center" vertical="center"/>
    </xf>
    <xf numFmtId="170" fontId="7" fillId="0" borderId="9" xfId="0" applyNumberFormat="1" applyFont="1" applyBorder="1" applyAlignment="1">
      <alignment horizontal="center" vertical="center"/>
    </xf>
    <xf numFmtId="170" fontId="7" fillId="0" borderId="0" xfId="0" applyNumberFormat="1" applyFont="1" applyAlignment="1">
      <alignment horizontal="center"/>
    </xf>
    <xf numFmtId="170" fontId="7" fillId="3" borderId="0" xfId="0" applyNumberFormat="1" applyFont="1" applyFill="1" applyAlignment="1">
      <alignment horizontal="center"/>
    </xf>
    <xf numFmtId="0" fontId="3" fillId="0" borderId="6" xfId="1" applyFont="1" applyBorder="1" applyAlignment="1">
      <alignment vertical="center"/>
    </xf>
    <xf numFmtId="165" fontId="5" fillId="0" borderId="7" xfId="1" applyNumberFormat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165" fontId="4" fillId="0" borderId="7" xfId="1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170" fontId="9" fillId="0" borderId="1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vertical="center" wrapText="1"/>
    </xf>
    <xf numFmtId="165" fontId="6" fillId="0" borderId="7" xfId="0" applyNumberFormat="1" applyFont="1" applyBorder="1" applyAlignment="1">
      <alignment vertical="center"/>
    </xf>
    <xf numFmtId="165" fontId="9" fillId="0" borderId="7" xfId="0" applyNumberFormat="1" applyFont="1" applyBorder="1" applyAlignment="1">
      <alignment vertical="center"/>
    </xf>
    <xf numFmtId="165" fontId="7" fillId="0" borderId="7" xfId="0" applyNumberFormat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170" fontId="8" fillId="0" borderId="1" xfId="1" applyNumberFormat="1" applyFont="1" applyBorder="1" applyAlignment="1">
      <alignment horizontal="center" vertical="center"/>
    </xf>
    <xf numFmtId="165" fontId="9" fillId="0" borderId="7" xfId="1" applyNumberFormat="1" applyFont="1" applyBorder="1" applyAlignment="1">
      <alignment vertical="center"/>
    </xf>
    <xf numFmtId="0" fontId="3" fillId="0" borderId="14" xfId="1" applyFont="1" applyBorder="1" applyAlignment="1">
      <alignment vertical="center"/>
    </xf>
    <xf numFmtId="170" fontId="4" fillId="0" borderId="5" xfId="1" applyNumberFormat="1" applyFont="1" applyBorder="1" applyAlignment="1">
      <alignment horizontal="center" vertical="center"/>
    </xf>
    <xf numFmtId="165" fontId="5" fillId="0" borderId="15" xfId="1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70" fontId="6" fillId="0" borderId="9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vertical="center"/>
    </xf>
    <xf numFmtId="170" fontId="3" fillId="0" borderId="1" xfId="1" applyNumberFormat="1" applyFont="1" applyBorder="1" applyAlignment="1">
      <alignment horizontal="center" vertical="center"/>
    </xf>
    <xf numFmtId="170" fontId="3" fillId="0" borderId="2" xfId="1" applyNumberFormat="1" applyFont="1" applyBorder="1" applyAlignment="1">
      <alignment horizontal="center" vertical="center"/>
    </xf>
    <xf numFmtId="170" fontId="4" fillId="0" borderId="16" xfId="1" applyNumberFormat="1" applyFont="1" applyBorder="1" applyAlignment="1">
      <alignment horizontal="center" vertical="center"/>
    </xf>
    <xf numFmtId="170" fontId="3" fillId="0" borderId="5" xfId="1" applyNumberFormat="1" applyFont="1" applyBorder="1" applyAlignment="1">
      <alignment horizontal="center" vertical="center"/>
    </xf>
    <xf numFmtId="170" fontId="4" fillId="0" borderId="0" xfId="1" applyNumberFormat="1" applyFont="1" applyAlignment="1">
      <alignment horizontal="center" vertical="center"/>
    </xf>
    <xf numFmtId="170" fontId="4" fillId="3" borderId="0" xfId="1" applyNumberFormat="1" applyFont="1" applyFill="1" applyAlignment="1">
      <alignment horizontal="center" vertical="center"/>
    </xf>
    <xf numFmtId="0" fontId="10" fillId="0" borderId="1" xfId="1" applyFont="1" applyBorder="1" applyAlignment="1">
      <alignment vertical="center"/>
    </xf>
    <xf numFmtId="170" fontId="10" fillId="0" borderId="1" xfId="1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vertical="center"/>
    </xf>
  </cellXfs>
  <cellStyles count="2">
    <cellStyle name="Normal" xfId="0" builtinId="0"/>
    <cellStyle name="Normal_obracun-zatvor-rije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7"/>
  <sheetViews>
    <sheetView tabSelected="1" workbookViewId="0">
      <selection activeCell="F16" sqref="F16"/>
    </sheetView>
  </sheetViews>
  <sheetFormatPr defaultRowHeight="14.25"/>
  <cols>
    <col min="1" max="1" width="48.140625" style="39" bestFit="1" customWidth="1"/>
    <col min="2" max="2" width="6.85546875" style="56" bestFit="1" customWidth="1"/>
    <col min="3" max="3" width="25.140625" style="39" bestFit="1" customWidth="1"/>
    <col min="4" max="4" width="12.140625" style="39" customWidth="1"/>
    <col min="5" max="5" width="6.85546875" style="39" bestFit="1" customWidth="1"/>
    <col min="6" max="6" width="18" style="46" bestFit="1" customWidth="1"/>
    <col min="7" max="7" width="11.42578125" style="39" bestFit="1" customWidth="1"/>
    <col min="8" max="16384" width="9.140625" style="39"/>
  </cols>
  <sheetData>
    <row r="1" spans="1:6" s="20" customFormat="1" ht="20.100000000000001" customHeight="1" thickTop="1">
      <c r="A1" s="48" t="s">
        <v>0</v>
      </c>
      <c r="B1" s="49"/>
      <c r="C1" s="50"/>
      <c r="F1" s="43"/>
    </row>
    <row r="2" spans="1:6" s="20" customFormat="1" ht="26.25" customHeight="1">
      <c r="A2" s="21" t="s">
        <v>1</v>
      </c>
      <c r="B2" s="51"/>
      <c r="C2" s="22"/>
      <c r="D2" s="23"/>
      <c r="E2" s="23"/>
      <c r="F2" s="44"/>
    </row>
    <row r="3" spans="1:6" s="20" customFormat="1" ht="26.25" customHeight="1">
      <c r="A3" s="21" t="s">
        <v>7</v>
      </c>
      <c r="B3" s="51"/>
      <c r="C3" s="22"/>
      <c r="D3" s="23"/>
      <c r="E3" s="23"/>
      <c r="F3" s="44"/>
    </row>
    <row r="4" spans="1:6" s="20" customFormat="1" ht="26.25" customHeight="1">
      <c r="A4" s="21" t="s">
        <v>10</v>
      </c>
      <c r="B4" s="51"/>
      <c r="C4" s="24"/>
      <c r="D4" s="23"/>
      <c r="E4" s="23"/>
      <c r="F4" s="44"/>
    </row>
    <row r="5" spans="1:6" s="20" customFormat="1" ht="36.75" customHeight="1">
      <c r="A5" s="25" t="s">
        <v>8</v>
      </c>
      <c r="B5" s="51"/>
      <c r="C5" s="26"/>
      <c r="D5" s="23"/>
      <c r="E5" s="23"/>
      <c r="F5" s="44"/>
    </row>
    <row r="6" spans="1:6" s="29" customFormat="1" ht="20.100000000000001" customHeight="1">
      <c r="A6" s="27" t="s">
        <v>2</v>
      </c>
      <c r="B6" s="52"/>
      <c r="C6" s="64">
        <v>1330.52</v>
      </c>
      <c r="D6" s="28"/>
      <c r="E6" s="28"/>
      <c r="F6" s="45"/>
    </row>
    <row r="7" spans="1:6" s="20" customFormat="1" ht="20.100000000000001" customHeight="1">
      <c r="A7" s="30" t="s">
        <v>3</v>
      </c>
      <c r="B7" s="53">
        <v>0.3</v>
      </c>
      <c r="C7" s="65">
        <f>ROUND(C6*30%,2)</f>
        <v>399.16</v>
      </c>
      <c r="D7" s="28"/>
      <c r="E7" s="28"/>
      <c r="F7" s="44"/>
    </row>
    <row r="8" spans="1:6" s="20" customFormat="1" ht="20.100000000000001" customHeight="1">
      <c r="A8" s="62" t="s">
        <v>32</v>
      </c>
      <c r="B8" s="63"/>
      <c r="C8" s="66">
        <f>C6-C7</f>
        <v>931.3599999999999</v>
      </c>
      <c r="D8" s="28"/>
      <c r="E8" s="28"/>
      <c r="F8" s="44"/>
    </row>
    <row r="9" spans="1:6" s="3" customFormat="1" ht="20.100000000000001" customHeight="1">
      <c r="A9" s="58" t="s">
        <v>36</v>
      </c>
      <c r="B9" s="54"/>
      <c r="C9" s="59">
        <f>SUM(C10:C11)</f>
        <v>93.13</v>
      </c>
    </row>
    <row r="10" spans="1:6" s="3" customFormat="1" ht="20.100000000000001" customHeight="1">
      <c r="A10" s="60" t="s">
        <v>30</v>
      </c>
      <c r="B10" s="54">
        <v>7.4999999999999997E-2</v>
      </c>
      <c r="C10" s="61">
        <f>ROUND(C8*7.5%,2)</f>
        <v>69.849999999999994</v>
      </c>
    </row>
    <row r="11" spans="1:6" s="3" customFormat="1" ht="20.100000000000001" customHeight="1">
      <c r="A11" s="60" t="s">
        <v>20</v>
      </c>
      <c r="B11" s="54">
        <v>2.5000000000000001E-2</v>
      </c>
      <c r="C11" s="61">
        <f>ROUND(C8*2.5%,2)</f>
        <v>23.28</v>
      </c>
    </row>
    <row r="12" spans="1:6" s="3" customFormat="1" ht="20.100000000000001" customHeight="1">
      <c r="A12" s="68" t="s">
        <v>37</v>
      </c>
      <c r="B12" s="69"/>
      <c r="C12" s="70">
        <f>C8-C9</f>
        <v>838.2299999999999</v>
      </c>
    </row>
    <row r="13" spans="1:6" s="29" customFormat="1" ht="20.100000000000001" customHeight="1">
      <c r="A13" s="25" t="s">
        <v>34</v>
      </c>
      <c r="B13" s="53"/>
      <c r="C13" s="67">
        <f>ROUND(C12*24%,2)</f>
        <v>201.18</v>
      </c>
      <c r="D13" s="28"/>
      <c r="E13" s="28"/>
      <c r="F13" s="32" t="s">
        <v>13</v>
      </c>
    </row>
    <row r="14" spans="1:6" s="20" customFormat="1" ht="20.100000000000001" customHeight="1">
      <c r="A14" s="25" t="s">
        <v>11</v>
      </c>
      <c r="B14" s="53"/>
      <c r="C14" s="34">
        <v>0.18</v>
      </c>
      <c r="D14" s="33"/>
      <c r="E14" s="33" t="s">
        <v>14</v>
      </c>
      <c r="F14" s="32">
        <v>1000</v>
      </c>
    </row>
    <row r="15" spans="1:6" s="20" customFormat="1" ht="20.100000000000001" customHeight="1">
      <c r="A15" s="25" t="s">
        <v>4</v>
      </c>
      <c r="B15" s="53"/>
      <c r="C15" s="67">
        <f>ROUND(C13*C14,2)</f>
        <v>36.21</v>
      </c>
      <c r="D15" s="33"/>
      <c r="E15" s="15" t="s">
        <v>29</v>
      </c>
      <c r="F15" s="35">
        <f>F14*C24</f>
        <v>400.37000000000006</v>
      </c>
    </row>
    <row r="16" spans="1:6" s="20" customFormat="1" ht="20.100000000000001" customHeight="1">
      <c r="A16" s="36" t="s">
        <v>5</v>
      </c>
      <c r="B16" s="52"/>
      <c r="C16" s="65">
        <f>C13+C15</f>
        <v>237.39000000000001</v>
      </c>
      <c r="D16" s="33"/>
      <c r="E16" s="33" t="s">
        <v>35</v>
      </c>
      <c r="F16" s="35">
        <f>SUM(F14:F15)</f>
        <v>1400.3700000000001</v>
      </c>
    </row>
    <row r="17" spans="1:8" s="29" customFormat="1" ht="20.100000000000001" customHeight="1">
      <c r="A17" s="25"/>
      <c r="B17" s="53"/>
      <c r="C17" s="65"/>
      <c r="D17" s="28"/>
      <c r="E17" s="28"/>
      <c r="F17" s="45"/>
    </row>
    <row r="18" spans="1:8" s="20" customFormat="1" ht="20.100000000000001" customHeight="1" thickBot="1">
      <c r="A18" s="74" t="s">
        <v>6</v>
      </c>
      <c r="B18" s="75"/>
      <c r="C18" s="76">
        <f>C6-C9-C16</f>
        <v>999.99999999999989</v>
      </c>
      <c r="D18" s="33"/>
      <c r="E18" s="33"/>
      <c r="F18" s="44"/>
    </row>
    <row r="19" spans="1:8" s="29" customFormat="1" ht="20.100000000000001" customHeight="1" thickTop="1">
      <c r="A19" s="71" t="s">
        <v>38</v>
      </c>
      <c r="B19" s="72"/>
      <c r="C19" s="73">
        <f>SUM(C20)</f>
        <v>69.849999999999994</v>
      </c>
      <c r="D19" s="28"/>
      <c r="E19" s="28"/>
      <c r="F19" s="45"/>
    </row>
    <row r="20" spans="1:8" s="3" customFormat="1" ht="20.100000000000001" customHeight="1">
      <c r="A20" s="60" t="s">
        <v>31</v>
      </c>
      <c r="B20" s="54">
        <v>7.4999999999999997E-2</v>
      </c>
      <c r="C20" s="61">
        <f>ROUND(C8*7.5%,2)</f>
        <v>69.849999999999994</v>
      </c>
    </row>
    <row r="21" spans="1:8" s="3" customFormat="1" ht="20.100000000000001" customHeight="1">
      <c r="A21" s="31" t="s">
        <v>33</v>
      </c>
      <c r="B21" s="52"/>
      <c r="C21" s="65">
        <f>C6+C19</f>
        <v>1400.37</v>
      </c>
    </row>
    <row r="22" spans="1:8" s="29" customFormat="1" ht="20.100000000000001" customHeight="1" thickBot="1">
      <c r="A22" s="37" t="s">
        <v>9</v>
      </c>
      <c r="B22" s="55"/>
      <c r="C22" s="38"/>
      <c r="D22" s="28"/>
      <c r="E22" s="28"/>
      <c r="F22" s="45"/>
    </row>
    <row r="23" spans="1:8" s="20" customFormat="1" ht="20.100000000000001" customHeight="1" thickTop="1">
      <c r="A23" s="39"/>
      <c r="B23" s="56"/>
      <c r="C23" s="39"/>
      <c r="D23" s="28"/>
      <c r="E23" s="28"/>
      <c r="F23" s="44"/>
    </row>
    <row r="24" spans="1:8">
      <c r="A24" s="40" t="s">
        <v>12</v>
      </c>
      <c r="B24" s="57"/>
      <c r="C24" s="41">
        <f>(C21-C18)/C18</f>
        <v>0.40037000000000006</v>
      </c>
    </row>
    <row r="25" spans="1:8">
      <c r="D25" s="42"/>
      <c r="E25" s="42"/>
      <c r="F25" s="47"/>
      <c r="G25" s="42"/>
      <c r="H25" s="42"/>
    </row>
    <row r="26" spans="1:8">
      <c r="D26" s="42"/>
      <c r="E26" s="42"/>
      <c r="F26" s="47"/>
      <c r="G26" s="42"/>
      <c r="H26" s="42"/>
    </row>
    <row r="27" spans="1:8">
      <c r="D27" s="42"/>
      <c r="E27" s="42"/>
      <c r="F27" s="47"/>
      <c r="G27" s="42"/>
      <c r="H27" s="42"/>
    </row>
    <row r="28" spans="1:8">
      <c r="D28" s="42"/>
      <c r="E28" s="42"/>
      <c r="F28" s="47"/>
      <c r="G28" s="42"/>
      <c r="H28" s="42"/>
    </row>
    <row r="29" spans="1:8">
      <c r="D29" s="42"/>
      <c r="E29" s="42"/>
      <c r="F29" s="47"/>
      <c r="G29" s="42"/>
      <c r="H29" s="42"/>
    </row>
    <row r="30" spans="1:8">
      <c r="D30" s="42"/>
      <c r="E30" s="42"/>
      <c r="F30" s="47"/>
      <c r="G30" s="42"/>
      <c r="H30" s="42"/>
    </row>
    <row r="31" spans="1:8">
      <c r="D31" s="42"/>
      <c r="E31" s="42"/>
      <c r="F31" s="47"/>
      <c r="G31" s="42"/>
      <c r="H31" s="42"/>
    </row>
    <row r="32" spans="1:8">
      <c r="D32" s="42"/>
      <c r="E32" s="42"/>
      <c r="F32" s="47"/>
      <c r="G32" s="42"/>
      <c r="H32" s="42"/>
    </row>
    <row r="33" spans="4:8">
      <c r="D33" s="42"/>
      <c r="E33" s="42"/>
      <c r="F33" s="47"/>
      <c r="G33" s="42"/>
      <c r="H33" s="42"/>
    </row>
    <row r="34" spans="4:8">
      <c r="D34" s="42"/>
      <c r="E34" s="42"/>
      <c r="F34" s="47"/>
      <c r="G34" s="42"/>
      <c r="H34" s="42"/>
    </row>
    <row r="35" spans="4:8">
      <c r="D35" s="42"/>
      <c r="E35" s="42"/>
      <c r="F35" s="47"/>
      <c r="G35" s="42"/>
      <c r="H35" s="42"/>
    </row>
    <row r="36" spans="4:8">
      <c r="D36" s="42"/>
      <c r="E36" s="42"/>
      <c r="F36" s="47"/>
      <c r="G36" s="42"/>
      <c r="H36" s="42"/>
    </row>
    <row r="37" spans="4:8">
      <c r="D37" s="42"/>
      <c r="E37" s="42"/>
      <c r="F37" s="47"/>
      <c r="G37" s="42"/>
      <c r="H37" s="42"/>
    </row>
    <row r="38" spans="4:8">
      <c r="D38" s="42"/>
      <c r="E38" s="42"/>
      <c r="F38" s="47"/>
      <c r="G38" s="42"/>
      <c r="H38" s="42"/>
    </row>
    <row r="39" spans="4:8">
      <c r="D39" s="42"/>
      <c r="E39" s="42"/>
      <c r="F39" s="47"/>
      <c r="G39" s="42"/>
      <c r="H39" s="42"/>
    </row>
    <row r="40" spans="4:8">
      <c r="D40" s="42"/>
      <c r="E40" s="42"/>
      <c r="F40" s="47"/>
      <c r="G40" s="42"/>
      <c r="H40" s="42"/>
    </row>
    <row r="41" spans="4:8">
      <c r="D41" s="42"/>
      <c r="E41" s="42"/>
      <c r="F41" s="47"/>
      <c r="G41" s="42"/>
      <c r="H41" s="42"/>
    </row>
    <row r="42" spans="4:8">
      <c r="D42" s="42"/>
      <c r="E42" s="42"/>
      <c r="F42" s="47"/>
      <c r="G42" s="42"/>
      <c r="H42" s="42"/>
    </row>
    <row r="43" spans="4:8">
      <c r="D43" s="42"/>
      <c r="E43" s="42"/>
      <c r="F43" s="47"/>
      <c r="G43" s="42"/>
      <c r="H43" s="42"/>
    </row>
    <row r="44" spans="4:8">
      <c r="D44" s="42"/>
      <c r="E44" s="42"/>
      <c r="F44" s="47"/>
      <c r="G44" s="42"/>
      <c r="H44" s="42"/>
    </row>
    <row r="45" spans="4:8">
      <c r="D45" s="42"/>
      <c r="E45" s="42"/>
      <c r="F45" s="47"/>
      <c r="G45" s="42"/>
      <c r="H45" s="42"/>
    </row>
    <row r="46" spans="4:8">
      <c r="D46" s="42"/>
      <c r="E46" s="42"/>
      <c r="F46" s="47"/>
      <c r="G46" s="42"/>
      <c r="H46" s="42"/>
    </row>
    <row r="47" spans="4:8">
      <c r="D47" s="42"/>
      <c r="E47" s="42"/>
      <c r="F47" s="47"/>
      <c r="G47" s="42"/>
      <c r="H47" s="42"/>
    </row>
    <row r="48" spans="4:8">
      <c r="D48" s="42"/>
      <c r="E48" s="42"/>
      <c r="F48" s="47"/>
      <c r="G48" s="42"/>
      <c r="H48" s="42"/>
    </row>
    <row r="49" spans="4:8">
      <c r="D49" s="42"/>
      <c r="E49" s="42"/>
      <c r="F49" s="47"/>
      <c r="G49" s="42"/>
      <c r="H49" s="42"/>
    </row>
    <row r="50" spans="4:8">
      <c r="D50" s="42"/>
      <c r="E50" s="42"/>
      <c r="F50" s="47"/>
      <c r="G50" s="42"/>
      <c r="H50" s="42"/>
    </row>
    <row r="51" spans="4:8">
      <c r="D51" s="42"/>
      <c r="E51" s="42"/>
      <c r="F51" s="47"/>
      <c r="G51" s="42"/>
      <c r="H51" s="42"/>
    </row>
    <row r="52" spans="4:8">
      <c r="D52" s="42"/>
      <c r="E52" s="42"/>
      <c r="F52" s="47"/>
      <c r="G52" s="42"/>
      <c r="H52" s="42"/>
    </row>
    <row r="53" spans="4:8">
      <c r="D53" s="42"/>
      <c r="E53" s="42"/>
      <c r="F53" s="47"/>
      <c r="G53" s="42"/>
      <c r="H53" s="42"/>
    </row>
    <row r="54" spans="4:8">
      <c r="D54" s="42"/>
      <c r="E54" s="42"/>
      <c r="F54" s="47"/>
      <c r="G54" s="42"/>
      <c r="H54" s="42"/>
    </row>
    <row r="55" spans="4:8">
      <c r="D55" s="42"/>
      <c r="E55" s="42"/>
      <c r="F55" s="47"/>
      <c r="G55" s="42"/>
      <c r="H55" s="42"/>
    </row>
    <row r="56" spans="4:8">
      <c r="D56" s="42"/>
      <c r="E56" s="42"/>
      <c r="F56" s="47"/>
      <c r="G56" s="42"/>
      <c r="H56" s="42"/>
    </row>
    <row r="57" spans="4:8">
      <c r="D57" s="42"/>
      <c r="E57" s="42"/>
      <c r="F57" s="47"/>
      <c r="G57" s="42"/>
      <c r="H57" s="42"/>
    </row>
    <row r="58" spans="4:8">
      <c r="D58" s="42"/>
      <c r="E58" s="42"/>
      <c r="F58" s="47"/>
      <c r="G58" s="42"/>
      <c r="H58" s="42"/>
    </row>
    <row r="59" spans="4:8">
      <c r="D59" s="42"/>
      <c r="E59" s="42"/>
      <c r="F59" s="47"/>
      <c r="G59" s="42"/>
      <c r="H59" s="42"/>
    </row>
    <row r="60" spans="4:8">
      <c r="D60" s="42"/>
      <c r="E60" s="42"/>
      <c r="F60" s="47"/>
      <c r="G60" s="42"/>
      <c r="H60" s="42"/>
    </row>
    <row r="61" spans="4:8">
      <c r="D61" s="42"/>
      <c r="E61" s="42"/>
      <c r="F61" s="47"/>
      <c r="G61" s="42"/>
      <c r="H61" s="42"/>
    </row>
    <row r="62" spans="4:8">
      <c r="D62" s="42"/>
      <c r="E62" s="42"/>
      <c r="F62" s="47"/>
      <c r="G62" s="42"/>
      <c r="H62" s="42"/>
    </row>
    <row r="63" spans="4:8">
      <c r="D63" s="42"/>
      <c r="E63" s="42"/>
      <c r="F63" s="47"/>
      <c r="G63" s="42"/>
      <c r="H63" s="42"/>
    </row>
    <row r="64" spans="4:8">
      <c r="D64" s="42"/>
      <c r="E64" s="42"/>
      <c r="F64" s="47"/>
      <c r="G64" s="42"/>
      <c r="H64" s="42"/>
    </row>
    <row r="65" spans="4:8">
      <c r="D65" s="42"/>
      <c r="E65" s="42"/>
      <c r="F65" s="47"/>
      <c r="G65" s="42"/>
      <c r="H65" s="42"/>
    </row>
    <row r="66" spans="4:8">
      <c r="D66" s="42"/>
      <c r="E66" s="42"/>
      <c r="F66" s="47"/>
      <c r="G66" s="42"/>
      <c r="H66" s="42"/>
    </row>
    <row r="67" spans="4:8">
      <c r="D67" s="42"/>
      <c r="E67" s="42"/>
      <c r="F67" s="47"/>
      <c r="G67" s="42"/>
      <c r="H67" s="42"/>
    </row>
    <row r="68" spans="4:8">
      <c r="D68" s="42"/>
      <c r="E68" s="42"/>
      <c r="F68" s="47"/>
      <c r="G68" s="42"/>
      <c r="H68" s="42"/>
    </row>
    <row r="69" spans="4:8">
      <c r="D69" s="42"/>
      <c r="E69" s="42"/>
      <c r="F69" s="47"/>
      <c r="G69" s="42"/>
      <c r="H69" s="42"/>
    </row>
    <row r="70" spans="4:8">
      <c r="D70" s="42"/>
      <c r="E70" s="42"/>
      <c r="F70" s="47"/>
      <c r="G70" s="42"/>
      <c r="H70" s="42"/>
    </row>
    <row r="71" spans="4:8">
      <c r="D71" s="42"/>
      <c r="E71" s="42"/>
      <c r="F71" s="47"/>
      <c r="G71" s="42"/>
      <c r="H71" s="42"/>
    </row>
    <row r="72" spans="4:8">
      <c r="D72" s="42"/>
      <c r="E72" s="42"/>
      <c r="F72" s="47"/>
      <c r="G72" s="42"/>
      <c r="H72" s="42"/>
    </row>
    <row r="73" spans="4:8">
      <c r="D73" s="42"/>
      <c r="E73" s="42"/>
      <c r="F73" s="47"/>
      <c r="G73" s="42"/>
      <c r="H73" s="42"/>
    </row>
    <row r="74" spans="4:8">
      <c r="D74" s="42"/>
      <c r="E74" s="42"/>
      <c r="F74" s="47"/>
      <c r="G74" s="42"/>
      <c r="H74" s="42"/>
    </row>
    <row r="75" spans="4:8">
      <c r="D75" s="42"/>
      <c r="E75" s="42"/>
      <c r="F75" s="47"/>
      <c r="G75" s="42"/>
      <c r="H75" s="42"/>
    </row>
    <row r="76" spans="4:8">
      <c r="D76" s="42"/>
      <c r="E76" s="42"/>
      <c r="F76" s="47"/>
      <c r="G76" s="42"/>
      <c r="H76" s="42"/>
    </row>
    <row r="77" spans="4:8">
      <c r="D77" s="42"/>
      <c r="E77" s="42"/>
      <c r="F77" s="47"/>
      <c r="G77" s="42"/>
      <c r="H77" s="42"/>
    </row>
    <row r="78" spans="4:8">
      <c r="D78" s="42"/>
      <c r="E78" s="42"/>
      <c r="F78" s="47"/>
      <c r="G78" s="42"/>
      <c r="H78" s="42"/>
    </row>
    <row r="79" spans="4:8">
      <c r="D79" s="42"/>
      <c r="E79" s="42"/>
      <c r="F79" s="47"/>
      <c r="G79" s="42"/>
      <c r="H79" s="42"/>
    </row>
    <row r="80" spans="4:8">
      <c r="D80" s="42"/>
      <c r="E80" s="42"/>
      <c r="F80" s="47"/>
      <c r="G80" s="42"/>
      <c r="H80" s="42"/>
    </row>
    <row r="81" spans="4:8">
      <c r="D81" s="42"/>
      <c r="E81" s="42"/>
      <c r="F81" s="47"/>
      <c r="G81" s="42"/>
      <c r="H81" s="42"/>
    </row>
    <row r="82" spans="4:8">
      <c r="D82" s="42"/>
      <c r="E82" s="42"/>
      <c r="F82" s="47"/>
      <c r="G82" s="42"/>
      <c r="H82" s="42"/>
    </row>
    <row r="83" spans="4:8">
      <c r="D83" s="42"/>
      <c r="E83" s="42"/>
      <c r="F83" s="47"/>
      <c r="G83" s="42"/>
      <c r="H83" s="42"/>
    </row>
    <row r="84" spans="4:8">
      <c r="D84" s="42"/>
      <c r="E84" s="42"/>
      <c r="F84" s="47"/>
      <c r="G84" s="42"/>
      <c r="H84" s="42"/>
    </row>
    <row r="85" spans="4:8">
      <c r="D85" s="42"/>
      <c r="E85" s="42"/>
      <c r="F85" s="47"/>
      <c r="G85" s="42"/>
      <c r="H85" s="42"/>
    </row>
    <row r="86" spans="4:8">
      <c r="D86" s="42"/>
      <c r="E86" s="42"/>
      <c r="F86" s="47"/>
      <c r="G86" s="42"/>
      <c r="H86" s="42"/>
    </row>
    <row r="87" spans="4:8">
      <c r="D87" s="42"/>
      <c r="E87" s="42"/>
      <c r="F87" s="47"/>
      <c r="G87" s="42"/>
      <c r="H87" s="42"/>
    </row>
    <row r="88" spans="4:8">
      <c r="D88" s="42"/>
      <c r="E88" s="42"/>
      <c r="F88" s="47"/>
      <c r="G88" s="42"/>
      <c r="H88" s="42"/>
    </row>
    <row r="89" spans="4:8">
      <c r="D89" s="42"/>
      <c r="E89" s="42"/>
      <c r="F89" s="47"/>
      <c r="G89" s="42"/>
      <c r="H89" s="42"/>
    </row>
    <row r="90" spans="4:8">
      <c r="D90" s="42"/>
      <c r="E90" s="42"/>
      <c r="F90" s="47"/>
      <c r="G90" s="42"/>
      <c r="H90" s="42"/>
    </row>
    <row r="91" spans="4:8">
      <c r="D91" s="42"/>
      <c r="E91" s="42"/>
      <c r="F91" s="47"/>
      <c r="G91" s="42"/>
      <c r="H91" s="42"/>
    </row>
    <row r="92" spans="4:8">
      <c r="D92" s="42"/>
      <c r="E92" s="42"/>
      <c r="F92" s="47"/>
      <c r="G92" s="42"/>
      <c r="H92" s="42"/>
    </row>
    <row r="93" spans="4:8">
      <c r="D93" s="42"/>
      <c r="E93" s="42"/>
      <c r="F93" s="47"/>
      <c r="G93" s="42"/>
      <c r="H93" s="42"/>
    </row>
    <row r="94" spans="4:8">
      <c r="D94" s="42"/>
      <c r="E94" s="42"/>
      <c r="F94" s="47"/>
      <c r="G94" s="42"/>
      <c r="H94" s="42"/>
    </row>
    <row r="95" spans="4:8">
      <c r="D95" s="42"/>
      <c r="E95" s="42"/>
      <c r="F95" s="47"/>
      <c r="G95" s="42"/>
      <c r="H95" s="42"/>
    </row>
    <row r="96" spans="4:8">
      <c r="D96" s="42"/>
      <c r="E96" s="42"/>
      <c r="F96" s="47"/>
      <c r="G96" s="42"/>
      <c r="H96" s="42"/>
    </row>
    <row r="97" spans="4:8">
      <c r="D97" s="42"/>
      <c r="E97" s="42"/>
      <c r="F97" s="47"/>
      <c r="G97" s="42"/>
      <c r="H97" s="42"/>
    </row>
    <row r="98" spans="4:8">
      <c r="D98" s="42"/>
      <c r="E98" s="42"/>
      <c r="F98" s="47"/>
      <c r="G98" s="42"/>
      <c r="H98" s="42"/>
    </row>
    <row r="99" spans="4:8">
      <c r="D99" s="42"/>
      <c r="E99" s="42"/>
      <c r="F99" s="47"/>
      <c r="G99" s="42"/>
      <c r="H99" s="42"/>
    </row>
    <row r="100" spans="4:8">
      <c r="D100" s="42"/>
      <c r="E100" s="42"/>
      <c r="F100" s="47"/>
      <c r="G100" s="42"/>
      <c r="H100" s="42"/>
    </row>
    <row r="101" spans="4:8">
      <c r="D101" s="42"/>
      <c r="E101" s="42"/>
      <c r="F101" s="47"/>
      <c r="G101" s="42"/>
      <c r="H101" s="42"/>
    </row>
    <row r="102" spans="4:8">
      <c r="D102" s="42"/>
      <c r="E102" s="42"/>
      <c r="F102" s="47"/>
      <c r="G102" s="42"/>
      <c r="H102" s="42"/>
    </row>
    <row r="103" spans="4:8">
      <c r="D103" s="42"/>
      <c r="E103" s="42"/>
      <c r="F103" s="47"/>
      <c r="G103" s="42"/>
      <c r="H103" s="42"/>
    </row>
    <row r="104" spans="4:8">
      <c r="D104" s="42"/>
      <c r="E104" s="42"/>
      <c r="F104" s="47"/>
      <c r="G104" s="42"/>
      <c r="H104" s="42"/>
    </row>
    <row r="105" spans="4:8">
      <c r="D105" s="42"/>
      <c r="E105" s="42"/>
      <c r="F105" s="47"/>
      <c r="G105" s="42"/>
      <c r="H105" s="42"/>
    </row>
    <row r="106" spans="4:8">
      <c r="D106" s="42"/>
      <c r="E106" s="42"/>
      <c r="F106" s="47"/>
      <c r="G106" s="42"/>
      <c r="H106" s="42"/>
    </row>
    <row r="107" spans="4:8">
      <c r="D107" s="42"/>
      <c r="E107" s="42"/>
      <c r="F107" s="47"/>
      <c r="G107" s="42"/>
      <c r="H107" s="42"/>
    </row>
    <row r="108" spans="4:8">
      <c r="D108" s="42"/>
      <c r="E108" s="42"/>
      <c r="F108" s="47"/>
      <c r="G108" s="42"/>
      <c r="H108" s="42"/>
    </row>
    <row r="109" spans="4:8">
      <c r="D109" s="42"/>
      <c r="E109" s="42"/>
      <c r="F109" s="47"/>
      <c r="G109" s="42"/>
      <c r="H109" s="42"/>
    </row>
    <row r="110" spans="4:8">
      <c r="D110" s="42"/>
      <c r="E110" s="42"/>
      <c r="F110" s="47"/>
      <c r="G110" s="42"/>
      <c r="H110" s="42"/>
    </row>
    <row r="111" spans="4:8">
      <c r="D111" s="42"/>
      <c r="E111" s="42"/>
      <c r="F111" s="47"/>
      <c r="G111" s="42"/>
      <c r="H111" s="42"/>
    </row>
    <row r="112" spans="4:8">
      <c r="D112" s="42"/>
      <c r="E112" s="42"/>
      <c r="F112" s="47"/>
      <c r="G112" s="42"/>
      <c r="H112" s="42"/>
    </row>
    <row r="113" spans="4:8">
      <c r="D113" s="42"/>
      <c r="E113" s="42"/>
      <c r="F113" s="47"/>
      <c r="G113" s="42"/>
      <c r="H113" s="42"/>
    </row>
    <row r="114" spans="4:8">
      <c r="D114" s="42"/>
      <c r="E114" s="42"/>
      <c r="F114" s="47"/>
      <c r="G114" s="42"/>
      <c r="H114" s="42"/>
    </row>
    <row r="115" spans="4:8">
      <c r="D115" s="42"/>
      <c r="E115" s="42"/>
      <c r="F115" s="47"/>
      <c r="G115" s="42"/>
      <c r="H115" s="42"/>
    </row>
    <row r="116" spans="4:8">
      <c r="D116" s="42"/>
      <c r="E116" s="42"/>
      <c r="F116" s="47"/>
      <c r="G116" s="42"/>
      <c r="H116" s="42"/>
    </row>
    <row r="117" spans="4:8">
      <c r="D117" s="42"/>
      <c r="E117" s="42"/>
      <c r="F117" s="47"/>
      <c r="G117" s="42"/>
      <c r="H117" s="42"/>
    </row>
    <row r="118" spans="4:8">
      <c r="D118" s="42"/>
      <c r="E118" s="42"/>
      <c r="F118" s="47"/>
      <c r="G118" s="42"/>
      <c r="H118" s="42"/>
    </row>
    <row r="119" spans="4:8">
      <c r="D119" s="42"/>
      <c r="E119" s="42"/>
      <c r="F119" s="47"/>
      <c r="G119" s="42"/>
      <c r="H119" s="42"/>
    </row>
    <row r="120" spans="4:8">
      <c r="D120" s="42"/>
      <c r="E120" s="42"/>
      <c r="F120" s="47"/>
      <c r="G120" s="42"/>
      <c r="H120" s="42"/>
    </row>
    <row r="121" spans="4:8">
      <c r="D121" s="42"/>
      <c r="E121" s="42"/>
      <c r="F121" s="47"/>
      <c r="G121" s="42"/>
      <c r="H121" s="42"/>
    </row>
    <row r="122" spans="4:8">
      <c r="D122" s="42"/>
      <c r="E122" s="42"/>
      <c r="F122" s="47"/>
      <c r="G122" s="42"/>
      <c r="H122" s="42"/>
    </row>
    <row r="123" spans="4:8">
      <c r="D123" s="42"/>
      <c r="E123" s="42"/>
      <c r="F123" s="47"/>
      <c r="G123" s="42"/>
      <c r="H123" s="42"/>
    </row>
    <row r="124" spans="4:8">
      <c r="D124" s="42"/>
      <c r="E124" s="42"/>
      <c r="F124" s="47"/>
      <c r="G124" s="42"/>
      <c r="H124" s="42"/>
    </row>
    <row r="125" spans="4:8">
      <c r="D125" s="42"/>
      <c r="E125" s="42"/>
      <c r="F125" s="47"/>
      <c r="G125" s="42"/>
      <c r="H125" s="42"/>
    </row>
    <row r="126" spans="4:8">
      <c r="D126" s="42"/>
      <c r="E126" s="42"/>
      <c r="F126" s="47"/>
      <c r="G126" s="42"/>
      <c r="H126" s="42"/>
    </row>
    <row r="127" spans="4:8">
      <c r="D127" s="42"/>
      <c r="E127" s="42"/>
      <c r="F127" s="47"/>
      <c r="G127" s="42"/>
      <c r="H127" s="42"/>
    </row>
    <row r="128" spans="4:8">
      <c r="D128" s="42"/>
      <c r="E128" s="42"/>
      <c r="F128" s="47"/>
      <c r="G128" s="42"/>
      <c r="H128" s="42"/>
    </row>
    <row r="129" spans="4:8">
      <c r="D129" s="42"/>
      <c r="E129" s="42"/>
      <c r="F129" s="47"/>
      <c r="G129" s="42"/>
      <c r="H129" s="42"/>
    </row>
    <row r="130" spans="4:8">
      <c r="D130" s="42"/>
      <c r="E130" s="42"/>
      <c r="F130" s="47"/>
      <c r="G130" s="42"/>
      <c r="H130" s="42"/>
    </row>
    <row r="131" spans="4:8">
      <c r="D131" s="42"/>
      <c r="E131" s="42"/>
      <c r="F131" s="47"/>
      <c r="G131" s="42"/>
      <c r="H131" s="42"/>
    </row>
    <row r="132" spans="4:8">
      <c r="D132" s="42"/>
      <c r="E132" s="42"/>
      <c r="F132" s="47"/>
      <c r="G132" s="42"/>
      <c r="H132" s="42"/>
    </row>
    <row r="133" spans="4:8">
      <c r="D133" s="42"/>
      <c r="E133" s="42"/>
      <c r="F133" s="47"/>
      <c r="G133" s="42"/>
      <c r="H133" s="42"/>
    </row>
    <row r="134" spans="4:8">
      <c r="D134" s="42"/>
      <c r="E134" s="42"/>
      <c r="F134" s="47"/>
      <c r="G134" s="42"/>
      <c r="H134" s="42"/>
    </row>
    <row r="135" spans="4:8">
      <c r="D135" s="42"/>
      <c r="E135" s="42"/>
      <c r="F135" s="47"/>
      <c r="G135" s="42"/>
      <c r="H135" s="42"/>
    </row>
    <row r="136" spans="4:8">
      <c r="D136" s="42"/>
      <c r="E136" s="42"/>
      <c r="F136" s="47"/>
      <c r="G136" s="42"/>
      <c r="H136" s="42"/>
    </row>
    <row r="137" spans="4:8">
      <c r="D137" s="42"/>
      <c r="E137" s="42"/>
      <c r="F137" s="47"/>
      <c r="G137" s="42"/>
      <c r="H137" s="42"/>
    </row>
    <row r="138" spans="4:8">
      <c r="D138" s="42"/>
      <c r="E138" s="42"/>
      <c r="F138" s="47"/>
      <c r="G138" s="42"/>
      <c r="H138" s="42"/>
    </row>
    <row r="139" spans="4:8">
      <c r="D139" s="42"/>
      <c r="E139" s="42"/>
      <c r="F139" s="47"/>
      <c r="G139" s="42"/>
      <c r="H139" s="42"/>
    </row>
    <row r="140" spans="4:8">
      <c r="D140" s="42"/>
      <c r="E140" s="42"/>
      <c r="F140" s="47"/>
      <c r="G140" s="42"/>
      <c r="H140" s="42"/>
    </row>
    <row r="141" spans="4:8">
      <c r="D141" s="42"/>
      <c r="E141" s="42"/>
      <c r="F141" s="47"/>
      <c r="G141" s="42"/>
      <c r="H141" s="42"/>
    </row>
    <row r="142" spans="4:8">
      <c r="D142" s="42"/>
      <c r="E142" s="42"/>
      <c r="F142" s="47"/>
      <c r="G142" s="42"/>
      <c r="H142" s="42"/>
    </row>
    <row r="143" spans="4:8">
      <c r="D143" s="42"/>
      <c r="E143" s="42"/>
      <c r="F143" s="47"/>
      <c r="G143" s="42"/>
      <c r="H143" s="42"/>
    </row>
    <row r="144" spans="4:8">
      <c r="D144" s="42"/>
      <c r="E144" s="42"/>
      <c r="F144" s="47"/>
      <c r="G144" s="42"/>
      <c r="H144" s="42"/>
    </row>
    <row r="145" spans="4:8">
      <c r="D145" s="42"/>
      <c r="E145" s="42"/>
      <c r="F145" s="47"/>
      <c r="G145" s="42"/>
      <c r="H145" s="42"/>
    </row>
    <row r="146" spans="4:8">
      <c r="D146" s="42"/>
      <c r="E146" s="42"/>
      <c r="F146" s="47"/>
      <c r="G146" s="42"/>
      <c r="H146" s="42"/>
    </row>
    <row r="147" spans="4:8">
      <c r="D147" s="42"/>
      <c r="E147" s="42"/>
      <c r="F147" s="47"/>
      <c r="G147" s="42"/>
      <c r="H147" s="42"/>
    </row>
    <row r="148" spans="4:8">
      <c r="D148" s="42"/>
      <c r="E148" s="42"/>
      <c r="F148" s="47"/>
      <c r="G148" s="42"/>
      <c r="H148" s="42"/>
    </row>
    <row r="149" spans="4:8">
      <c r="D149" s="42"/>
      <c r="E149" s="42"/>
      <c r="F149" s="47"/>
      <c r="G149" s="42"/>
      <c r="H149" s="42"/>
    </row>
    <row r="150" spans="4:8">
      <c r="D150" s="42"/>
      <c r="E150" s="42"/>
      <c r="F150" s="47"/>
      <c r="G150" s="42"/>
      <c r="H150" s="42"/>
    </row>
    <row r="151" spans="4:8">
      <c r="D151" s="42"/>
      <c r="E151" s="42"/>
      <c r="F151" s="47"/>
      <c r="G151" s="42"/>
      <c r="H151" s="42"/>
    </row>
    <row r="152" spans="4:8">
      <c r="D152" s="42"/>
      <c r="E152" s="42"/>
      <c r="F152" s="47"/>
      <c r="G152" s="42"/>
      <c r="H152" s="42"/>
    </row>
    <row r="153" spans="4:8">
      <c r="D153" s="42"/>
      <c r="E153" s="42"/>
      <c r="F153" s="47"/>
      <c r="G153" s="42"/>
      <c r="H153" s="42"/>
    </row>
    <row r="154" spans="4:8">
      <c r="D154" s="42"/>
      <c r="E154" s="42"/>
      <c r="F154" s="47"/>
      <c r="G154" s="42"/>
      <c r="H154" s="42"/>
    </row>
    <row r="155" spans="4:8">
      <c r="D155" s="42"/>
      <c r="E155" s="42"/>
      <c r="F155" s="47"/>
      <c r="G155" s="42"/>
      <c r="H155" s="42"/>
    </row>
    <row r="156" spans="4:8">
      <c r="D156" s="42"/>
      <c r="E156" s="42"/>
      <c r="F156" s="47"/>
      <c r="G156" s="42"/>
      <c r="H156" s="42"/>
    </row>
    <row r="157" spans="4:8">
      <c r="D157" s="42"/>
      <c r="E157" s="42"/>
      <c r="F157" s="47"/>
      <c r="G157" s="42"/>
      <c r="H157" s="42"/>
    </row>
    <row r="158" spans="4:8">
      <c r="D158" s="42"/>
      <c r="E158" s="42"/>
      <c r="F158" s="47"/>
      <c r="G158" s="42"/>
      <c r="H158" s="42"/>
    </row>
    <row r="159" spans="4:8">
      <c r="D159" s="42"/>
      <c r="E159" s="42"/>
      <c r="F159" s="47"/>
      <c r="G159" s="42"/>
      <c r="H159" s="42"/>
    </row>
    <row r="160" spans="4:8">
      <c r="D160" s="42"/>
      <c r="E160" s="42"/>
      <c r="F160" s="47"/>
      <c r="G160" s="42"/>
      <c r="H160" s="42"/>
    </row>
    <row r="161" spans="4:8">
      <c r="D161" s="42"/>
      <c r="E161" s="42"/>
      <c r="F161" s="47"/>
      <c r="G161" s="42"/>
      <c r="H161" s="42"/>
    </row>
    <row r="162" spans="4:8">
      <c r="D162" s="42"/>
      <c r="E162" s="42"/>
      <c r="F162" s="47"/>
      <c r="G162" s="42"/>
      <c r="H162" s="42"/>
    </row>
    <row r="163" spans="4:8">
      <c r="D163" s="42"/>
      <c r="E163" s="42"/>
      <c r="F163" s="47"/>
      <c r="G163" s="42"/>
      <c r="H163" s="42"/>
    </row>
    <row r="164" spans="4:8">
      <c r="D164" s="42"/>
      <c r="E164" s="42"/>
      <c r="F164" s="47"/>
      <c r="G164" s="42"/>
      <c r="H164" s="42"/>
    </row>
    <row r="165" spans="4:8">
      <c r="D165" s="42"/>
      <c r="E165" s="42"/>
      <c r="F165" s="47"/>
      <c r="G165" s="42"/>
      <c r="H165" s="42"/>
    </row>
    <row r="166" spans="4:8">
      <c r="D166" s="42"/>
      <c r="E166" s="42"/>
      <c r="F166" s="47"/>
      <c r="G166" s="42"/>
      <c r="H166" s="42"/>
    </row>
    <row r="167" spans="4:8">
      <c r="D167" s="42"/>
      <c r="E167" s="42"/>
      <c r="F167" s="47"/>
      <c r="G167" s="42"/>
      <c r="H167" s="42"/>
    </row>
    <row r="168" spans="4:8">
      <c r="D168" s="42"/>
      <c r="E168" s="42"/>
      <c r="F168" s="47"/>
      <c r="G168" s="42"/>
      <c r="H168" s="42"/>
    </row>
    <row r="169" spans="4:8">
      <c r="D169" s="42"/>
      <c r="E169" s="42"/>
      <c r="F169" s="47"/>
      <c r="G169" s="42"/>
      <c r="H169" s="42"/>
    </row>
    <row r="170" spans="4:8">
      <c r="D170" s="42"/>
      <c r="E170" s="42"/>
      <c r="F170" s="47"/>
      <c r="G170" s="42"/>
      <c r="H170" s="42"/>
    </row>
    <row r="171" spans="4:8">
      <c r="D171" s="42"/>
      <c r="E171" s="42"/>
      <c r="F171" s="47"/>
      <c r="G171" s="42"/>
      <c r="H171" s="42"/>
    </row>
    <row r="172" spans="4:8">
      <c r="D172" s="42"/>
      <c r="E172" s="42"/>
      <c r="F172" s="47"/>
      <c r="G172" s="42"/>
      <c r="H172" s="42"/>
    </row>
    <row r="173" spans="4:8">
      <c r="D173" s="42"/>
      <c r="E173" s="42"/>
      <c r="F173" s="47"/>
      <c r="G173" s="42"/>
      <c r="H173" s="42"/>
    </row>
    <row r="174" spans="4:8">
      <c r="D174" s="42"/>
      <c r="E174" s="42"/>
      <c r="F174" s="47"/>
      <c r="G174" s="42"/>
      <c r="H174" s="42"/>
    </row>
    <row r="175" spans="4:8">
      <c r="D175" s="42"/>
      <c r="E175" s="42"/>
      <c r="F175" s="47"/>
      <c r="G175" s="42"/>
      <c r="H175" s="42"/>
    </row>
    <row r="176" spans="4:8">
      <c r="D176" s="42"/>
      <c r="E176" s="42"/>
      <c r="F176" s="47"/>
      <c r="G176" s="42"/>
      <c r="H176" s="42"/>
    </row>
    <row r="177" spans="4:8">
      <c r="D177" s="42"/>
      <c r="E177" s="42"/>
      <c r="F177" s="47"/>
      <c r="G177" s="42"/>
      <c r="H177" s="42"/>
    </row>
    <row r="178" spans="4:8">
      <c r="D178" s="42"/>
      <c r="E178" s="42"/>
      <c r="F178" s="47"/>
      <c r="G178" s="42"/>
      <c r="H178" s="42"/>
    </row>
    <row r="179" spans="4:8">
      <c r="D179" s="42"/>
      <c r="E179" s="42"/>
      <c r="F179" s="47"/>
      <c r="G179" s="42"/>
      <c r="H179" s="42"/>
    </row>
    <row r="180" spans="4:8">
      <c r="D180" s="42"/>
      <c r="E180" s="42"/>
      <c r="F180" s="47"/>
      <c r="G180" s="42"/>
      <c r="H180" s="42"/>
    </row>
    <row r="181" spans="4:8">
      <c r="D181" s="42"/>
      <c r="E181" s="42"/>
      <c r="F181" s="47"/>
      <c r="G181" s="42"/>
      <c r="H181" s="42"/>
    </row>
    <row r="182" spans="4:8">
      <c r="D182" s="42"/>
      <c r="E182" s="42"/>
      <c r="F182" s="47"/>
      <c r="G182" s="42"/>
      <c r="H182" s="42"/>
    </row>
    <row r="183" spans="4:8">
      <c r="D183" s="42"/>
      <c r="E183" s="42"/>
      <c r="F183" s="47"/>
      <c r="G183" s="42"/>
      <c r="H183" s="42"/>
    </row>
    <row r="184" spans="4:8">
      <c r="D184" s="42"/>
      <c r="E184" s="42"/>
      <c r="F184" s="47"/>
      <c r="G184" s="42"/>
      <c r="H184" s="42"/>
    </row>
    <row r="185" spans="4:8">
      <c r="D185" s="42"/>
      <c r="E185" s="42"/>
      <c r="F185" s="47"/>
      <c r="G185" s="42"/>
      <c r="H185" s="42"/>
    </row>
    <row r="186" spans="4:8">
      <c r="D186" s="42"/>
      <c r="E186" s="42"/>
      <c r="F186" s="47"/>
      <c r="G186" s="42"/>
      <c r="H186" s="42"/>
    </row>
    <row r="187" spans="4:8">
      <c r="D187" s="42"/>
      <c r="E187" s="42"/>
      <c r="F187" s="47"/>
      <c r="G187" s="42"/>
      <c r="H187" s="42"/>
    </row>
    <row r="188" spans="4:8">
      <c r="D188" s="42"/>
      <c r="E188" s="42"/>
      <c r="F188" s="47"/>
      <c r="G188" s="42"/>
      <c r="H188" s="42"/>
    </row>
    <row r="189" spans="4:8">
      <c r="D189" s="42"/>
      <c r="E189" s="42"/>
      <c r="F189" s="47"/>
      <c r="G189" s="42"/>
      <c r="H189" s="42"/>
    </row>
    <row r="190" spans="4:8">
      <c r="D190" s="42"/>
      <c r="E190" s="42"/>
      <c r="F190" s="47"/>
      <c r="G190" s="42"/>
      <c r="H190" s="42"/>
    </row>
    <row r="191" spans="4:8">
      <c r="D191" s="42"/>
      <c r="E191" s="42"/>
      <c r="F191" s="47"/>
      <c r="G191" s="42"/>
      <c r="H191" s="42"/>
    </row>
    <row r="192" spans="4:8">
      <c r="D192" s="42"/>
      <c r="E192" s="42"/>
      <c r="F192" s="47"/>
      <c r="G192" s="42"/>
      <c r="H192" s="42"/>
    </row>
    <row r="193" spans="4:8">
      <c r="D193" s="42"/>
      <c r="E193" s="42"/>
      <c r="F193" s="47"/>
      <c r="G193" s="42"/>
      <c r="H193" s="42"/>
    </row>
    <row r="194" spans="4:8">
      <c r="D194" s="42"/>
      <c r="E194" s="42"/>
      <c r="F194" s="47"/>
      <c r="G194" s="42"/>
      <c r="H194" s="42"/>
    </row>
    <row r="195" spans="4:8">
      <c r="D195" s="42"/>
      <c r="E195" s="42"/>
      <c r="F195" s="47"/>
      <c r="G195" s="42"/>
      <c r="H195" s="42"/>
    </row>
    <row r="196" spans="4:8">
      <c r="D196" s="42"/>
      <c r="E196" s="42"/>
      <c r="F196" s="47"/>
      <c r="G196" s="42"/>
      <c r="H196" s="42"/>
    </row>
    <row r="197" spans="4:8">
      <c r="D197" s="42"/>
      <c r="E197" s="42"/>
      <c r="F197" s="47"/>
      <c r="G197" s="42"/>
      <c r="H197" s="42"/>
    </row>
    <row r="198" spans="4:8">
      <c r="D198" s="42"/>
      <c r="E198" s="42"/>
      <c r="F198" s="47"/>
      <c r="G198" s="42"/>
      <c r="H198" s="42"/>
    </row>
    <row r="199" spans="4:8">
      <c r="D199" s="42"/>
      <c r="E199" s="42"/>
      <c r="F199" s="47"/>
      <c r="G199" s="42"/>
      <c r="H199" s="42"/>
    </row>
    <row r="200" spans="4:8">
      <c r="D200" s="42"/>
      <c r="E200" s="42"/>
      <c r="F200" s="47"/>
      <c r="G200" s="42"/>
      <c r="H200" s="42"/>
    </row>
    <row r="201" spans="4:8">
      <c r="D201" s="42"/>
      <c r="E201" s="42"/>
      <c r="F201" s="47"/>
      <c r="G201" s="42"/>
      <c r="H201" s="42"/>
    </row>
    <row r="202" spans="4:8">
      <c r="D202" s="42"/>
      <c r="E202" s="42"/>
      <c r="F202" s="47"/>
      <c r="G202" s="42"/>
      <c r="H202" s="42"/>
    </row>
    <row r="203" spans="4:8">
      <c r="D203" s="42"/>
      <c r="E203" s="42"/>
      <c r="F203" s="47"/>
      <c r="G203" s="42"/>
      <c r="H203" s="42"/>
    </row>
    <row r="204" spans="4:8">
      <c r="D204" s="42"/>
      <c r="E204" s="42"/>
      <c r="F204" s="47"/>
      <c r="G204" s="42"/>
      <c r="H204" s="42"/>
    </row>
    <row r="205" spans="4:8">
      <c r="D205" s="42"/>
      <c r="E205" s="42"/>
      <c r="F205" s="47"/>
      <c r="G205" s="42"/>
      <c r="H205" s="42"/>
    </row>
    <row r="206" spans="4:8">
      <c r="D206" s="42"/>
      <c r="E206" s="42"/>
      <c r="F206" s="47"/>
      <c r="G206" s="42"/>
      <c r="H206" s="42"/>
    </row>
    <row r="207" spans="4:8">
      <c r="D207" s="42"/>
      <c r="E207" s="42"/>
      <c r="F207" s="47"/>
      <c r="G207" s="42"/>
      <c r="H207" s="42"/>
    </row>
    <row r="208" spans="4:8">
      <c r="D208" s="42"/>
      <c r="E208" s="42"/>
      <c r="F208" s="47"/>
      <c r="G208" s="42"/>
      <c r="H208" s="42"/>
    </row>
    <row r="209" spans="4:8">
      <c r="D209" s="42"/>
      <c r="E209" s="42"/>
      <c r="F209" s="47"/>
      <c r="G209" s="42"/>
      <c r="H209" s="42"/>
    </row>
    <row r="210" spans="4:8">
      <c r="D210" s="42"/>
      <c r="E210" s="42"/>
      <c r="F210" s="47"/>
      <c r="G210" s="42"/>
      <c r="H210" s="42"/>
    </row>
    <row r="211" spans="4:8">
      <c r="D211" s="42"/>
      <c r="E211" s="42"/>
      <c r="F211" s="47"/>
      <c r="G211" s="42"/>
      <c r="H211" s="42"/>
    </row>
    <row r="212" spans="4:8">
      <c r="D212" s="42"/>
      <c r="E212" s="42"/>
      <c r="F212" s="47"/>
      <c r="G212" s="42"/>
      <c r="H212" s="42"/>
    </row>
    <row r="213" spans="4:8">
      <c r="D213" s="42"/>
      <c r="E213" s="42"/>
      <c r="F213" s="47"/>
      <c r="G213" s="42"/>
      <c r="H213" s="42"/>
    </row>
    <row r="214" spans="4:8">
      <c r="D214" s="42"/>
      <c r="E214" s="42"/>
      <c r="F214" s="47"/>
      <c r="G214" s="42"/>
      <c r="H214" s="42"/>
    </row>
    <row r="215" spans="4:8">
      <c r="D215" s="42"/>
      <c r="E215" s="42"/>
      <c r="F215" s="47"/>
      <c r="G215" s="42"/>
      <c r="H215" s="42"/>
    </row>
    <row r="216" spans="4:8">
      <c r="D216" s="42"/>
      <c r="E216" s="42"/>
      <c r="F216" s="47"/>
      <c r="G216" s="42"/>
      <c r="H216" s="42"/>
    </row>
    <row r="217" spans="4:8">
      <c r="D217" s="42"/>
      <c r="E217" s="42"/>
      <c r="F217" s="47"/>
      <c r="G217" s="42"/>
      <c r="H217" s="42"/>
    </row>
  </sheetData>
  <mergeCells count="1">
    <mergeCell ref="A1:C1"/>
  </mergeCells>
  <phoneticPr fontId="0" type="noConversion"/>
  <pageMargins left="0.98425196850393704" right="0.98425196850393704" top="1.3779527559055118" bottom="0.98425196850393704" header="0.78740157480314965" footer="0"/>
  <pageSetup paperSize="9" scale="7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7"/>
  <sheetViews>
    <sheetView topLeftCell="A10" workbookViewId="0">
      <selection activeCell="B14" sqref="B14"/>
    </sheetView>
  </sheetViews>
  <sheetFormatPr defaultRowHeight="14.25"/>
  <cols>
    <col min="1" max="1" width="48.140625" style="39" bestFit="1" customWidth="1"/>
    <col min="2" max="2" width="6.85546875" style="56" bestFit="1" customWidth="1"/>
    <col min="3" max="3" width="25.140625" style="39" bestFit="1" customWidth="1"/>
    <col min="4" max="4" width="12.140625" style="39" customWidth="1"/>
    <col min="5" max="5" width="6.85546875" style="39" bestFit="1" customWidth="1"/>
    <col min="6" max="6" width="18" style="46" bestFit="1" customWidth="1"/>
    <col min="7" max="7" width="11.42578125" style="39" bestFit="1" customWidth="1"/>
    <col min="8" max="16384" width="9.140625" style="39"/>
  </cols>
  <sheetData>
    <row r="1" spans="1:6" s="20" customFormat="1" ht="20.100000000000001" customHeight="1" thickTop="1">
      <c r="A1" s="48" t="s">
        <v>0</v>
      </c>
      <c r="B1" s="49"/>
      <c r="C1" s="50"/>
      <c r="F1" s="43"/>
    </row>
    <row r="2" spans="1:6" s="20" customFormat="1" ht="26.25" customHeight="1">
      <c r="A2" s="21" t="s">
        <v>1</v>
      </c>
      <c r="B2" s="51"/>
      <c r="C2" s="22"/>
      <c r="D2" s="23"/>
      <c r="E2" s="23"/>
      <c r="F2" s="44"/>
    </row>
    <row r="3" spans="1:6" s="20" customFormat="1" ht="26.25" customHeight="1">
      <c r="A3" s="21" t="s">
        <v>7</v>
      </c>
      <c r="B3" s="51"/>
      <c r="C3" s="22"/>
      <c r="D3" s="23"/>
      <c r="E3" s="23"/>
      <c r="F3" s="44"/>
    </row>
    <row r="4" spans="1:6" s="20" customFormat="1" ht="26.25" customHeight="1">
      <c r="A4" s="21" t="s">
        <v>10</v>
      </c>
      <c r="B4" s="51"/>
      <c r="C4" s="24"/>
      <c r="D4" s="23"/>
      <c r="E4" s="23"/>
      <c r="F4" s="44"/>
    </row>
    <row r="5" spans="1:6" s="20" customFormat="1" ht="36.75" customHeight="1">
      <c r="A5" s="25" t="s">
        <v>8</v>
      </c>
      <c r="B5" s="51"/>
      <c r="C5" s="26"/>
      <c r="D5" s="23"/>
      <c r="E5" s="23"/>
      <c r="F5" s="44"/>
    </row>
    <row r="6" spans="1:6" s="29" customFormat="1" ht="20.100000000000001" customHeight="1">
      <c r="A6" s="27" t="s">
        <v>2</v>
      </c>
      <c r="B6" s="52"/>
      <c r="C6" s="64">
        <v>1322.54</v>
      </c>
      <c r="D6" s="28"/>
      <c r="E6" s="28"/>
      <c r="F6" s="45"/>
    </row>
    <row r="7" spans="1:6" s="20" customFormat="1" ht="20.100000000000001" customHeight="1">
      <c r="A7" s="30" t="s">
        <v>3</v>
      </c>
      <c r="B7" s="53">
        <v>0.3</v>
      </c>
      <c r="C7" s="65">
        <f>ROUND(C6*30%,2)</f>
        <v>396.76</v>
      </c>
      <c r="D7" s="28"/>
      <c r="E7" s="28"/>
      <c r="F7" s="44"/>
    </row>
    <row r="8" spans="1:6" s="20" customFormat="1" ht="20.100000000000001" customHeight="1">
      <c r="A8" s="62" t="s">
        <v>32</v>
      </c>
      <c r="B8" s="63"/>
      <c r="C8" s="66">
        <f>C6-C7</f>
        <v>925.78</v>
      </c>
      <c r="D8" s="28"/>
      <c r="E8" s="28"/>
      <c r="F8" s="44"/>
    </row>
    <row r="9" spans="1:6" s="3" customFormat="1" ht="20.100000000000001" customHeight="1">
      <c r="A9" s="58" t="s">
        <v>36</v>
      </c>
      <c r="B9" s="54"/>
      <c r="C9" s="59">
        <f>SUM(C10:C11)</f>
        <v>92.570000000000007</v>
      </c>
    </row>
    <row r="10" spans="1:6" s="3" customFormat="1" ht="20.100000000000001" customHeight="1">
      <c r="A10" s="60" t="s">
        <v>30</v>
      </c>
      <c r="B10" s="54">
        <v>7.4999999999999997E-2</v>
      </c>
      <c r="C10" s="61">
        <f>ROUND(C8*7.5%,2)</f>
        <v>69.430000000000007</v>
      </c>
    </row>
    <row r="11" spans="1:6" s="3" customFormat="1" ht="20.100000000000001" customHeight="1">
      <c r="A11" s="60" t="s">
        <v>20</v>
      </c>
      <c r="B11" s="54">
        <v>2.5000000000000001E-2</v>
      </c>
      <c r="C11" s="61">
        <f>ROUND(C8*2.5%,2)</f>
        <v>23.14</v>
      </c>
    </row>
    <row r="12" spans="1:6" s="3" customFormat="1" ht="20.100000000000001" customHeight="1">
      <c r="A12" s="68" t="s">
        <v>37</v>
      </c>
      <c r="B12" s="69"/>
      <c r="C12" s="70">
        <f>C8-C9</f>
        <v>833.20999999999992</v>
      </c>
    </row>
    <row r="13" spans="1:6" s="29" customFormat="1" ht="20.100000000000001" customHeight="1">
      <c r="A13" s="25" t="s">
        <v>39</v>
      </c>
      <c r="B13" s="53">
        <v>0.24</v>
      </c>
      <c r="C13" s="67">
        <f>ROUND(C12*24%,2)</f>
        <v>199.97</v>
      </c>
      <c r="D13" s="28"/>
      <c r="E13" s="28"/>
      <c r="F13" s="32" t="s">
        <v>13</v>
      </c>
    </row>
    <row r="14" spans="1:6" s="20" customFormat="1" ht="20.100000000000001" customHeight="1">
      <c r="A14" s="25" t="s">
        <v>43</v>
      </c>
      <c r="B14" s="53"/>
      <c r="C14" s="34">
        <v>0.15</v>
      </c>
      <c r="D14" s="33"/>
      <c r="E14" s="33" t="s">
        <v>14</v>
      </c>
      <c r="F14" s="32">
        <v>1000</v>
      </c>
    </row>
    <row r="15" spans="1:6" s="20" customFormat="1" ht="20.100000000000001" customHeight="1">
      <c r="A15" s="25" t="s">
        <v>4</v>
      </c>
      <c r="B15" s="53"/>
      <c r="C15" s="67">
        <f>ROUND(C13*C14,2)</f>
        <v>30</v>
      </c>
      <c r="D15" s="33"/>
      <c r="E15" s="15" t="s">
        <v>29</v>
      </c>
      <c r="F15" s="35">
        <f>F14*C24</f>
        <v>391.97</v>
      </c>
    </row>
    <row r="16" spans="1:6" s="20" customFormat="1" ht="20.100000000000001" customHeight="1">
      <c r="A16" s="36" t="s">
        <v>5</v>
      </c>
      <c r="B16" s="52"/>
      <c r="C16" s="65">
        <f>C13+C15</f>
        <v>229.97</v>
      </c>
      <c r="D16" s="33"/>
      <c r="E16" s="33" t="s">
        <v>35</v>
      </c>
      <c r="F16" s="35">
        <f>SUM(F14:F15)</f>
        <v>1391.97</v>
      </c>
    </row>
    <row r="17" spans="1:8" s="29" customFormat="1" ht="20.100000000000001" customHeight="1">
      <c r="A17" s="25"/>
      <c r="B17" s="53"/>
      <c r="C17" s="65"/>
      <c r="D17" s="28"/>
      <c r="E17" s="28"/>
      <c r="F17" s="45"/>
    </row>
    <row r="18" spans="1:8" s="20" customFormat="1" ht="20.100000000000001" customHeight="1" thickBot="1">
      <c r="A18" s="74" t="s">
        <v>6</v>
      </c>
      <c r="B18" s="75"/>
      <c r="C18" s="76">
        <f>C6-C9-C16</f>
        <v>1000</v>
      </c>
      <c r="D18" s="33"/>
      <c r="E18" s="33"/>
      <c r="F18" s="44"/>
    </row>
    <row r="19" spans="1:8" s="29" customFormat="1" ht="20.100000000000001" customHeight="1" thickTop="1">
      <c r="A19" s="71" t="s">
        <v>38</v>
      </c>
      <c r="B19" s="72"/>
      <c r="C19" s="73">
        <f>SUM(C20)</f>
        <v>69.430000000000007</v>
      </c>
      <c r="D19" s="28"/>
      <c r="E19" s="28"/>
      <c r="F19" s="45"/>
    </row>
    <row r="20" spans="1:8" s="3" customFormat="1" ht="20.100000000000001" customHeight="1">
      <c r="A20" s="60" t="s">
        <v>31</v>
      </c>
      <c r="B20" s="54">
        <v>7.4999999999999997E-2</v>
      </c>
      <c r="C20" s="61">
        <f>ROUND(C8*7.5%,2)</f>
        <v>69.430000000000007</v>
      </c>
    </row>
    <row r="21" spans="1:8" s="3" customFormat="1" ht="20.100000000000001" customHeight="1">
      <c r="A21" s="31" t="s">
        <v>33</v>
      </c>
      <c r="B21" s="52"/>
      <c r="C21" s="65">
        <f>C6+C19</f>
        <v>1391.97</v>
      </c>
    </row>
    <row r="22" spans="1:8" s="29" customFormat="1" ht="20.100000000000001" customHeight="1" thickBot="1">
      <c r="A22" s="37" t="s">
        <v>9</v>
      </c>
      <c r="B22" s="55"/>
      <c r="C22" s="38"/>
      <c r="D22" s="28"/>
      <c r="E22" s="28"/>
      <c r="F22" s="45"/>
    </row>
    <row r="23" spans="1:8" s="20" customFormat="1" ht="20.100000000000001" customHeight="1" thickTop="1">
      <c r="A23" s="39"/>
      <c r="B23" s="56"/>
      <c r="C23" s="39"/>
      <c r="D23" s="28"/>
      <c r="E23" s="28"/>
      <c r="F23" s="44"/>
    </row>
    <row r="24" spans="1:8">
      <c r="A24" s="40" t="s">
        <v>12</v>
      </c>
      <c r="B24" s="57"/>
      <c r="C24" s="41">
        <f>(C21-C18)/C18</f>
        <v>0.39197000000000004</v>
      </c>
    </row>
    <row r="25" spans="1:8">
      <c r="D25" s="42"/>
      <c r="E25" s="42"/>
      <c r="F25" s="47"/>
      <c r="G25" s="42"/>
      <c r="H25" s="42"/>
    </row>
    <row r="26" spans="1:8">
      <c r="D26" s="42"/>
      <c r="E26" s="42"/>
      <c r="F26" s="47"/>
      <c r="G26" s="42"/>
      <c r="H26" s="42"/>
    </row>
    <row r="27" spans="1:8">
      <c r="D27" s="42"/>
      <c r="E27" s="42"/>
      <c r="F27" s="47"/>
      <c r="G27" s="42"/>
      <c r="H27" s="42"/>
    </row>
    <row r="28" spans="1:8">
      <c r="D28" s="42"/>
      <c r="E28" s="42"/>
      <c r="F28" s="47"/>
      <c r="G28" s="42"/>
      <c r="H28" s="42"/>
    </row>
    <row r="29" spans="1:8">
      <c r="D29" s="42"/>
      <c r="E29" s="42"/>
      <c r="F29" s="47"/>
      <c r="G29" s="42"/>
      <c r="H29" s="42"/>
    </row>
    <row r="30" spans="1:8">
      <c r="D30" s="42"/>
      <c r="E30" s="42"/>
      <c r="F30" s="47"/>
      <c r="G30" s="42"/>
      <c r="H30" s="42"/>
    </row>
    <row r="31" spans="1:8">
      <c r="D31" s="42"/>
      <c r="E31" s="42"/>
      <c r="F31" s="47"/>
      <c r="G31" s="42"/>
      <c r="H31" s="42"/>
    </row>
    <row r="32" spans="1:8">
      <c r="D32" s="42"/>
      <c r="E32" s="42"/>
      <c r="F32" s="47"/>
      <c r="G32" s="42"/>
      <c r="H32" s="42"/>
    </row>
    <row r="33" spans="4:8">
      <c r="D33" s="42"/>
      <c r="E33" s="42"/>
      <c r="F33" s="47"/>
      <c r="G33" s="42"/>
      <c r="H33" s="42"/>
    </row>
    <row r="34" spans="4:8">
      <c r="D34" s="42"/>
      <c r="E34" s="42"/>
      <c r="F34" s="47"/>
      <c r="G34" s="42"/>
      <c r="H34" s="42"/>
    </row>
    <row r="35" spans="4:8">
      <c r="D35" s="42"/>
      <c r="E35" s="42"/>
      <c r="F35" s="47"/>
      <c r="G35" s="42"/>
      <c r="H35" s="42"/>
    </row>
    <row r="36" spans="4:8">
      <c r="D36" s="42"/>
      <c r="E36" s="42"/>
      <c r="F36" s="47"/>
      <c r="G36" s="42"/>
      <c r="H36" s="42"/>
    </row>
    <row r="37" spans="4:8">
      <c r="D37" s="42"/>
      <c r="E37" s="42"/>
      <c r="F37" s="47"/>
      <c r="G37" s="42"/>
      <c r="H37" s="42"/>
    </row>
    <row r="38" spans="4:8">
      <c r="D38" s="42"/>
      <c r="E38" s="42"/>
      <c r="F38" s="47"/>
      <c r="G38" s="42"/>
      <c r="H38" s="42"/>
    </row>
    <row r="39" spans="4:8">
      <c r="D39" s="42"/>
      <c r="E39" s="42"/>
      <c r="F39" s="47"/>
      <c r="G39" s="42"/>
      <c r="H39" s="42"/>
    </row>
    <row r="40" spans="4:8">
      <c r="D40" s="42"/>
      <c r="E40" s="42"/>
      <c r="F40" s="47"/>
      <c r="G40" s="42"/>
      <c r="H40" s="42"/>
    </row>
    <row r="41" spans="4:8">
      <c r="D41" s="42"/>
      <c r="E41" s="42"/>
      <c r="F41" s="47"/>
      <c r="G41" s="42"/>
      <c r="H41" s="42"/>
    </row>
    <row r="42" spans="4:8">
      <c r="D42" s="42"/>
      <c r="E42" s="42"/>
      <c r="F42" s="47"/>
      <c r="G42" s="42"/>
      <c r="H42" s="42"/>
    </row>
    <row r="43" spans="4:8">
      <c r="D43" s="42"/>
      <c r="E43" s="42"/>
      <c r="F43" s="47"/>
      <c r="G43" s="42"/>
      <c r="H43" s="42"/>
    </row>
    <row r="44" spans="4:8">
      <c r="D44" s="42"/>
      <c r="E44" s="42"/>
      <c r="F44" s="47"/>
      <c r="G44" s="42"/>
      <c r="H44" s="42"/>
    </row>
    <row r="45" spans="4:8">
      <c r="D45" s="42"/>
      <c r="E45" s="42"/>
      <c r="F45" s="47"/>
      <c r="G45" s="42"/>
      <c r="H45" s="42"/>
    </row>
    <row r="46" spans="4:8">
      <c r="D46" s="42"/>
      <c r="E46" s="42"/>
      <c r="F46" s="47"/>
      <c r="G46" s="42"/>
      <c r="H46" s="42"/>
    </row>
    <row r="47" spans="4:8">
      <c r="D47" s="42"/>
      <c r="E47" s="42"/>
      <c r="F47" s="47"/>
      <c r="G47" s="42"/>
      <c r="H47" s="42"/>
    </row>
    <row r="48" spans="4:8">
      <c r="D48" s="42"/>
      <c r="E48" s="42"/>
      <c r="F48" s="47"/>
      <c r="G48" s="42"/>
      <c r="H48" s="42"/>
    </row>
    <row r="49" spans="4:8">
      <c r="D49" s="42"/>
      <c r="E49" s="42"/>
      <c r="F49" s="47"/>
      <c r="G49" s="42"/>
      <c r="H49" s="42"/>
    </row>
    <row r="50" spans="4:8">
      <c r="D50" s="42"/>
      <c r="E50" s="42"/>
      <c r="F50" s="47"/>
      <c r="G50" s="42"/>
      <c r="H50" s="42"/>
    </row>
    <row r="51" spans="4:8">
      <c r="D51" s="42"/>
      <c r="E51" s="42"/>
      <c r="F51" s="47"/>
      <c r="G51" s="42"/>
      <c r="H51" s="42"/>
    </row>
    <row r="52" spans="4:8">
      <c r="D52" s="42"/>
      <c r="E52" s="42"/>
      <c r="F52" s="47"/>
      <c r="G52" s="42"/>
      <c r="H52" s="42"/>
    </row>
    <row r="53" spans="4:8">
      <c r="D53" s="42"/>
      <c r="E53" s="42"/>
      <c r="F53" s="47"/>
      <c r="G53" s="42"/>
      <c r="H53" s="42"/>
    </row>
    <row r="54" spans="4:8">
      <c r="D54" s="42"/>
      <c r="E54" s="42"/>
      <c r="F54" s="47"/>
      <c r="G54" s="42"/>
      <c r="H54" s="42"/>
    </row>
    <row r="55" spans="4:8">
      <c r="D55" s="42"/>
      <c r="E55" s="42"/>
      <c r="F55" s="47"/>
      <c r="G55" s="42"/>
      <c r="H55" s="42"/>
    </row>
    <row r="56" spans="4:8">
      <c r="D56" s="42"/>
      <c r="E56" s="42"/>
      <c r="F56" s="47"/>
      <c r="G56" s="42"/>
      <c r="H56" s="42"/>
    </row>
    <row r="57" spans="4:8">
      <c r="D57" s="42"/>
      <c r="E57" s="42"/>
      <c r="F57" s="47"/>
      <c r="G57" s="42"/>
      <c r="H57" s="42"/>
    </row>
    <row r="58" spans="4:8">
      <c r="D58" s="42"/>
      <c r="E58" s="42"/>
      <c r="F58" s="47"/>
      <c r="G58" s="42"/>
      <c r="H58" s="42"/>
    </row>
    <row r="59" spans="4:8">
      <c r="D59" s="42"/>
      <c r="E59" s="42"/>
      <c r="F59" s="47"/>
      <c r="G59" s="42"/>
      <c r="H59" s="42"/>
    </row>
    <row r="60" spans="4:8">
      <c r="D60" s="42"/>
      <c r="E60" s="42"/>
      <c r="F60" s="47"/>
      <c r="G60" s="42"/>
      <c r="H60" s="42"/>
    </row>
    <row r="61" spans="4:8">
      <c r="D61" s="42"/>
      <c r="E61" s="42"/>
      <c r="F61" s="47"/>
      <c r="G61" s="42"/>
      <c r="H61" s="42"/>
    </row>
    <row r="62" spans="4:8">
      <c r="D62" s="42"/>
      <c r="E62" s="42"/>
      <c r="F62" s="47"/>
      <c r="G62" s="42"/>
      <c r="H62" s="42"/>
    </row>
    <row r="63" spans="4:8">
      <c r="D63" s="42"/>
      <c r="E63" s="42"/>
      <c r="F63" s="47"/>
      <c r="G63" s="42"/>
      <c r="H63" s="42"/>
    </row>
    <row r="64" spans="4:8">
      <c r="D64" s="42"/>
      <c r="E64" s="42"/>
      <c r="F64" s="47"/>
      <c r="G64" s="42"/>
      <c r="H64" s="42"/>
    </row>
    <row r="65" spans="4:8">
      <c r="D65" s="42"/>
      <c r="E65" s="42"/>
      <c r="F65" s="47"/>
      <c r="G65" s="42"/>
      <c r="H65" s="42"/>
    </row>
    <row r="66" spans="4:8">
      <c r="D66" s="42"/>
      <c r="E66" s="42"/>
      <c r="F66" s="47"/>
      <c r="G66" s="42"/>
      <c r="H66" s="42"/>
    </row>
    <row r="67" spans="4:8">
      <c r="D67" s="42"/>
      <c r="E67" s="42"/>
      <c r="F67" s="47"/>
      <c r="G67" s="42"/>
      <c r="H67" s="42"/>
    </row>
    <row r="68" spans="4:8">
      <c r="D68" s="42"/>
      <c r="E68" s="42"/>
      <c r="F68" s="47"/>
      <c r="G68" s="42"/>
      <c r="H68" s="42"/>
    </row>
    <row r="69" spans="4:8">
      <c r="D69" s="42"/>
      <c r="E69" s="42"/>
      <c r="F69" s="47"/>
      <c r="G69" s="42"/>
      <c r="H69" s="42"/>
    </row>
    <row r="70" spans="4:8">
      <c r="D70" s="42"/>
      <c r="E70" s="42"/>
      <c r="F70" s="47"/>
      <c r="G70" s="42"/>
      <c r="H70" s="42"/>
    </row>
    <row r="71" spans="4:8">
      <c r="D71" s="42"/>
      <c r="E71" s="42"/>
      <c r="F71" s="47"/>
      <c r="G71" s="42"/>
      <c r="H71" s="42"/>
    </row>
    <row r="72" spans="4:8">
      <c r="D72" s="42"/>
      <c r="E72" s="42"/>
      <c r="F72" s="47"/>
      <c r="G72" s="42"/>
      <c r="H72" s="42"/>
    </row>
    <row r="73" spans="4:8">
      <c r="D73" s="42"/>
      <c r="E73" s="42"/>
      <c r="F73" s="47"/>
      <c r="G73" s="42"/>
      <c r="H73" s="42"/>
    </row>
    <row r="74" spans="4:8">
      <c r="D74" s="42"/>
      <c r="E74" s="42"/>
      <c r="F74" s="47"/>
      <c r="G74" s="42"/>
      <c r="H74" s="42"/>
    </row>
    <row r="75" spans="4:8">
      <c r="D75" s="42"/>
      <c r="E75" s="42"/>
      <c r="F75" s="47"/>
      <c r="G75" s="42"/>
      <c r="H75" s="42"/>
    </row>
    <row r="76" spans="4:8">
      <c r="D76" s="42"/>
      <c r="E76" s="42"/>
      <c r="F76" s="47"/>
      <c r="G76" s="42"/>
      <c r="H76" s="42"/>
    </row>
    <row r="77" spans="4:8">
      <c r="D77" s="42"/>
      <c r="E77" s="42"/>
      <c r="F77" s="47"/>
      <c r="G77" s="42"/>
      <c r="H77" s="42"/>
    </row>
    <row r="78" spans="4:8">
      <c r="D78" s="42"/>
      <c r="E78" s="42"/>
      <c r="F78" s="47"/>
      <c r="G78" s="42"/>
      <c r="H78" s="42"/>
    </row>
    <row r="79" spans="4:8">
      <c r="D79" s="42"/>
      <c r="E79" s="42"/>
      <c r="F79" s="47"/>
      <c r="G79" s="42"/>
      <c r="H79" s="42"/>
    </row>
    <row r="80" spans="4:8">
      <c r="D80" s="42"/>
      <c r="E80" s="42"/>
      <c r="F80" s="47"/>
      <c r="G80" s="42"/>
      <c r="H80" s="42"/>
    </row>
    <row r="81" spans="4:8">
      <c r="D81" s="42"/>
      <c r="E81" s="42"/>
      <c r="F81" s="47"/>
      <c r="G81" s="42"/>
      <c r="H81" s="42"/>
    </row>
    <row r="82" spans="4:8">
      <c r="D82" s="42"/>
      <c r="E82" s="42"/>
      <c r="F82" s="47"/>
      <c r="G82" s="42"/>
      <c r="H82" s="42"/>
    </row>
    <row r="83" spans="4:8">
      <c r="D83" s="42"/>
      <c r="E83" s="42"/>
      <c r="F83" s="47"/>
      <c r="G83" s="42"/>
      <c r="H83" s="42"/>
    </row>
    <row r="84" spans="4:8">
      <c r="D84" s="42"/>
      <c r="E84" s="42"/>
      <c r="F84" s="47"/>
      <c r="G84" s="42"/>
      <c r="H84" s="42"/>
    </row>
    <row r="85" spans="4:8">
      <c r="D85" s="42"/>
      <c r="E85" s="42"/>
      <c r="F85" s="47"/>
      <c r="G85" s="42"/>
      <c r="H85" s="42"/>
    </row>
    <row r="86" spans="4:8">
      <c r="D86" s="42"/>
      <c r="E86" s="42"/>
      <c r="F86" s="47"/>
      <c r="G86" s="42"/>
      <c r="H86" s="42"/>
    </row>
    <row r="87" spans="4:8">
      <c r="D87" s="42"/>
      <c r="E87" s="42"/>
      <c r="F87" s="47"/>
      <c r="G87" s="42"/>
      <c r="H87" s="42"/>
    </row>
    <row r="88" spans="4:8">
      <c r="D88" s="42"/>
      <c r="E88" s="42"/>
      <c r="F88" s="47"/>
      <c r="G88" s="42"/>
      <c r="H88" s="42"/>
    </row>
    <row r="89" spans="4:8">
      <c r="D89" s="42"/>
      <c r="E89" s="42"/>
      <c r="F89" s="47"/>
      <c r="G89" s="42"/>
      <c r="H89" s="42"/>
    </row>
    <row r="90" spans="4:8">
      <c r="D90" s="42"/>
      <c r="E90" s="42"/>
      <c r="F90" s="47"/>
      <c r="G90" s="42"/>
      <c r="H90" s="42"/>
    </row>
    <row r="91" spans="4:8">
      <c r="D91" s="42"/>
      <c r="E91" s="42"/>
      <c r="F91" s="47"/>
      <c r="G91" s="42"/>
      <c r="H91" s="42"/>
    </row>
    <row r="92" spans="4:8">
      <c r="D92" s="42"/>
      <c r="E92" s="42"/>
      <c r="F92" s="47"/>
      <c r="G92" s="42"/>
      <c r="H92" s="42"/>
    </row>
    <row r="93" spans="4:8">
      <c r="D93" s="42"/>
      <c r="E93" s="42"/>
      <c r="F93" s="47"/>
      <c r="G93" s="42"/>
      <c r="H93" s="42"/>
    </row>
    <row r="94" spans="4:8">
      <c r="D94" s="42"/>
      <c r="E94" s="42"/>
      <c r="F94" s="47"/>
      <c r="G94" s="42"/>
      <c r="H94" s="42"/>
    </row>
    <row r="95" spans="4:8">
      <c r="D95" s="42"/>
      <c r="E95" s="42"/>
      <c r="F95" s="47"/>
      <c r="G95" s="42"/>
      <c r="H95" s="42"/>
    </row>
    <row r="96" spans="4:8">
      <c r="D96" s="42"/>
      <c r="E96" s="42"/>
      <c r="F96" s="47"/>
      <c r="G96" s="42"/>
      <c r="H96" s="42"/>
    </row>
    <row r="97" spans="4:8">
      <c r="D97" s="42"/>
      <c r="E97" s="42"/>
      <c r="F97" s="47"/>
      <c r="G97" s="42"/>
      <c r="H97" s="42"/>
    </row>
    <row r="98" spans="4:8">
      <c r="D98" s="42"/>
      <c r="E98" s="42"/>
      <c r="F98" s="47"/>
      <c r="G98" s="42"/>
      <c r="H98" s="42"/>
    </row>
    <row r="99" spans="4:8">
      <c r="D99" s="42"/>
      <c r="E99" s="42"/>
      <c r="F99" s="47"/>
      <c r="G99" s="42"/>
      <c r="H99" s="42"/>
    </row>
    <row r="100" spans="4:8">
      <c r="D100" s="42"/>
      <c r="E100" s="42"/>
      <c r="F100" s="47"/>
      <c r="G100" s="42"/>
      <c r="H100" s="42"/>
    </row>
    <row r="101" spans="4:8">
      <c r="D101" s="42"/>
      <c r="E101" s="42"/>
      <c r="F101" s="47"/>
      <c r="G101" s="42"/>
      <c r="H101" s="42"/>
    </row>
    <row r="102" spans="4:8">
      <c r="D102" s="42"/>
      <c r="E102" s="42"/>
      <c r="F102" s="47"/>
      <c r="G102" s="42"/>
      <c r="H102" s="42"/>
    </row>
    <row r="103" spans="4:8">
      <c r="D103" s="42"/>
      <c r="E103" s="42"/>
      <c r="F103" s="47"/>
      <c r="G103" s="42"/>
      <c r="H103" s="42"/>
    </row>
    <row r="104" spans="4:8">
      <c r="D104" s="42"/>
      <c r="E104" s="42"/>
      <c r="F104" s="47"/>
      <c r="G104" s="42"/>
      <c r="H104" s="42"/>
    </row>
    <row r="105" spans="4:8">
      <c r="D105" s="42"/>
      <c r="E105" s="42"/>
      <c r="F105" s="47"/>
      <c r="G105" s="42"/>
      <c r="H105" s="42"/>
    </row>
    <row r="106" spans="4:8">
      <c r="D106" s="42"/>
      <c r="E106" s="42"/>
      <c r="F106" s="47"/>
      <c r="G106" s="42"/>
      <c r="H106" s="42"/>
    </row>
    <row r="107" spans="4:8">
      <c r="D107" s="42"/>
      <c r="E107" s="42"/>
      <c r="F107" s="47"/>
      <c r="G107" s="42"/>
      <c r="H107" s="42"/>
    </row>
    <row r="108" spans="4:8">
      <c r="D108" s="42"/>
      <c r="E108" s="42"/>
      <c r="F108" s="47"/>
      <c r="G108" s="42"/>
      <c r="H108" s="42"/>
    </row>
    <row r="109" spans="4:8">
      <c r="D109" s="42"/>
      <c r="E109" s="42"/>
      <c r="F109" s="47"/>
      <c r="G109" s="42"/>
      <c r="H109" s="42"/>
    </row>
    <row r="110" spans="4:8">
      <c r="D110" s="42"/>
      <c r="E110" s="42"/>
      <c r="F110" s="47"/>
      <c r="G110" s="42"/>
      <c r="H110" s="42"/>
    </row>
    <row r="111" spans="4:8">
      <c r="D111" s="42"/>
      <c r="E111" s="42"/>
      <c r="F111" s="47"/>
      <c r="G111" s="42"/>
      <c r="H111" s="42"/>
    </row>
    <row r="112" spans="4:8">
      <c r="D112" s="42"/>
      <c r="E112" s="42"/>
      <c r="F112" s="47"/>
      <c r="G112" s="42"/>
      <c r="H112" s="42"/>
    </row>
    <row r="113" spans="4:8">
      <c r="D113" s="42"/>
      <c r="E113" s="42"/>
      <c r="F113" s="47"/>
      <c r="G113" s="42"/>
      <c r="H113" s="42"/>
    </row>
    <row r="114" spans="4:8">
      <c r="D114" s="42"/>
      <c r="E114" s="42"/>
      <c r="F114" s="47"/>
      <c r="G114" s="42"/>
      <c r="H114" s="42"/>
    </row>
    <row r="115" spans="4:8">
      <c r="D115" s="42"/>
      <c r="E115" s="42"/>
      <c r="F115" s="47"/>
      <c r="G115" s="42"/>
      <c r="H115" s="42"/>
    </row>
    <row r="116" spans="4:8">
      <c r="D116" s="42"/>
      <c r="E116" s="42"/>
      <c r="F116" s="47"/>
      <c r="G116" s="42"/>
      <c r="H116" s="42"/>
    </row>
    <row r="117" spans="4:8">
      <c r="D117" s="42"/>
      <c r="E117" s="42"/>
      <c r="F117" s="47"/>
      <c r="G117" s="42"/>
      <c r="H117" s="42"/>
    </row>
    <row r="118" spans="4:8">
      <c r="D118" s="42"/>
      <c r="E118" s="42"/>
      <c r="F118" s="47"/>
      <c r="G118" s="42"/>
      <c r="H118" s="42"/>
    </row>
    <row r="119" spans="4:8">
      <c r="D119" s="42"/>
      <c r="E119" s="42"/>
      <c r="F119" s="47"/>
      <c r="G119" s="42"/>
      <c r="H119" s="42"/>
    </row>
    <row r="120" spans="4:8">
      <c r="D120" s="42"/>
      <c r="E120" s="42"/>
      <c r="F120" s="47"/>
      <c r="G120" s="42"/>
      <c r="H120" s="42"/>
    </row>
    <row r="121" spans="4:8">
      <c r="D121" s="42"/>
      <c r="E121" s="42"/>
      <c r="F121" s="47"/>
      <c r="G121" s="42"/>
      <c r="H121" s="42"/>
    </row>
    <row r="122" spans="4:8">
      <c r="D122" s="42"/>
      <c r="E122" s="42"/>
      <c r="F122" s="47"/>
      <c r="G122" s="42"/>
      <c r="H122" s="42"/>
    </row>
    <row r="123" spans="4:8">
      <c r="D123" s="42"/>
      <c r="E123" s="42"/>
      <c r="F123" s="47"/>
      <c r="G123" s="42"/>
      <c r="H123" s="42"/>
    </row>
    <row r="124" spans="4:8">
      <c r="D124" s="42"/>
      <c r="E124" s="42"/>
      <c r="F124" s="47"/>
      <c r="G124" s="42"/>
      <c r="H124" s="42"/>
    </row>
    <row r="125" spans="4:8">
      <c r="D125" s="42"/>
      <c r="E125" s="42"/>
      <c r="F125" s="47"/>
      <c r="G125" s="42"/>
      <c r="H125" s="42"/>
    </row>
    <row r="126" spans="4:8">
      <c r="D126" s="42"/>
      <c r="E126" s="42"/>
      <c r="F126" s="47"/>
      <c r="G126" s="42"/>
      <c r="H126" s="42"/>
    </row>
    <row r="127" spans="4:8">
      <c r="D127" s="42"/>
      <c r="E127" s="42"/>
      <c r="F127" s="47"/>
      <c r="G127" s="42"/>
      <c r="H127" s="42"/>
    </row>
    <row r="128" spans="4:8">
      <c r="D128" s="42"/>
      <c r="E128" s="42"/>
      <c r="F128" s="47"/>
      <c r="G128" s="42"/>
      <c r="H128" s="42"/>
    </row>
    <row r="129" spans="4:8">
      <c r="D129" s="42"/>
      <c r="E129" s="42"/>
      <c r="F129" s="47"/>
      <c r="G129" s="42"/>
      <c r="H129" s="42"/>
    </row>
    <row r="130" spans="4:8">
      <c r="D130" s="42"/>
      <c r="E130" s="42"/>
      <c r="F130" s="47"/>
      <c r="G130" s="42"/>
      <c r="H130" s="42"/>
    </row>
    <row r="131" spans="4:8">
      <c r="D131" s="42"/>
      <c r="E131" s="42"/>
      <c r="F131" s="47"/>
      <c r="G131" s="42"/>
      <c r="H131" s="42"/>
    </row>
    <row r="132" spans="4:8">
      <c r="D132" s="42"/>
      <c r="E132" s="42"/>
      <c r="F132" s="47"/>
      <c r="G132" s="42"/>
      <c r="H132" s="42"/>
    </row>
    <row r="133" spans="4:8">
      <c r="D133" s="42"/>
      <c r="E133" s="42"/>
      <c r="F133" s="47"/>
      <c r="G133" s="42"/>
      <c r="H133" s="42"/>
    </row>
    <row r="134" spans="4:8">
      <c r="D134" s="42"/>
      <c r="E134" s="42"/>
      <c r="F134" s="47"/>
      <c r="G134" s="42"/>
      <c r="H134" s="42"/>
    </row>
    <row r="135" spans="4:8">
      <c r="D135" s="42"/>
      <c r="E135" s="42"/>
      <c r="F135" s="47"/>
      <c r="G135" s="42"/>
      <c r="H135" s="42"/>
    </row>
    <row r="136" spans="4:8">
      <c r="D136" s="42"/>
      <c r="E136" s="42"/>
      <c r="F136" s="47"/>
      <c r="G136" s="42"/>
      <c r="H136" s="42"/>
    </row>
    <row r="137" spans="4:8">
      <c r="D137" s="42"/>
      <c r="E137" s="42"/>
      <c r="F137" s="47"/>
      <c r="G137" s="42"/>
      <c r="H137" s="42"/>
    </row>
    <row r="138" spans="4:8">
      <c r="D138" s="42"/>
      <c r="E138" s="42"/>
      <c r="F138" s="47"/>
      <c r="G138" s="42"/>
      <c r="H138" s="42"/>
    </row>
    <row r="139" spans="4:8">
      <c r="D139" s="42"/>
      <c r="E139" s="42"/>
      <c r="F139" s="47"/>
      <c r="G139" s="42"/>
      <c r="H139" s="42"/>
    </row>
    <row r="140" spans="4:8">
      <c r="D140" s="42"/>
      <c r="E140" s="42"/>
      <c r="F140" s="47"/>
      <c r="G140" s="42"/>
      <c r="H140" s="42"/>
    </row>
    <row r="141" spans="4:8">
      <c r="D141" s="42"/>
      <c r="E141" s="42"/>
      <c r="F141" s="47"/>
      <c r="G141" s="42"/>
      <c r="H141" s="42"/>
    </row>
    <row r="142" spans="4:8">
      <c r="D142" s="42"/>
      <c r="E142" s="42"/>
      <c r="F142" s="47"/>
      <c r="G142" s="42"/>
      <c r="H142" s="42"/>
    </row>
    <row r="143" spans="4:8">
      <c r="D143" s="42"/>
      <c r="E143" s="42"/>
      <c r="F143" s="47"/>
      <c r="G143" s="42"/>
      <c r="H143" s="42"/>
    </row>
    <row r="144" spans="4:8">
      <c r="D144" s="42"/>
      <c r="E144" s="42"/>
      <c r="F144" s="47"/>
      <c r="G144" s="42"/>
      <c r="H144" s="42"/>
    </row>
    <row r="145" spans="4:8">
      <c r="D145" s="42"/>
      <c r="E145" s="42"/>
      <c r="F145" s="47"/>
      <c r="G145" s="42"/>
      <c r="H145" s="42"/>
    </row>
    <row r="146" spans="4:8">
      <c r="D146" s="42"/>
      <c r="E146" s="42"/>
      <c r="F146" s="47"/>
      <c r="G146" s="42"/>
      <c r="H146" s="42"/>
    </row>
    <row r="147" spans="4:8">
      <c r="D147" s="42"/>
      <c r="E147" s="42"/>
      <c r="F147" s="47"/>
      <c r="G147" s="42"/>
      <c r="H147" s="42"/>
    </row>
    <row r="148" spans="4:8">
      <c r="D148" s="42"/>
      <c r="E148" s="42"/>
      <c r="F148" s="47"/>
      <c r="G148" s="42"/>
      <c r="H148" s="42"/>
    </row>
    <row r="149" spans="4:8">
      <c r="D149" s="42"/>
      <c r="E149" s="42"/>
      <c r="F149" s="47"/>
      <c r="G149" s="42"/>
      <c r="H149" s="42"/>
    </row>
    <row r="150" spans="4:8">
      <c r="D150" s="42"/>
      <c r="E150" s="42"/>
      <c r="F150" s="47"/>
      <c r="G150" s="42"/>
      <c r="H150" s="42"/>
    </row>
    <row r="151" spans="4:8">
      <c r="D151" s="42"/>
      <c r="E151" s="42"/>
      <c r="F151" s="47"/>
      <c r="G151" s="42"/>
      <c r="H151" s="42"/>
    </row>
    <row r="152" spans="4:8">
      <c r="D152" s="42"/>
      <c r="E152" s="42"/>
      <c r="F152" s="47"/>
      <c r="G152" s="42"/>
      <c r="H152" s="42"/>
    </row>
    <row r="153" spans="4:8">
      <c r="D153" s="42"/>
      <c r="E153" s="42"/>
      <c r="F153" s="47"/>
      <c r="G153" s="42"/>
      <c r="H153" s="42"/>
    </row>
    <row r="154" spans="4:8">
      <c r="D154" s="42"/>
      <c r="E154" s="42"/>
      <c r="F154" s="47"/>
      <c r="G154" s="42"/>
      <c r="H154" s="42"/>
    </row>
    <row r="155" spans="4:8">
      <c r="D155" s="42"/>
      <c r="E155" s="42"/>
      <c r="F155" s="47"/>
      <c r="G155" s="42"/>
      <c r="H155" s="42"/>
    </row>
    <row r="156" spans="4:8">
      <c r="D156" s="42"/>
      <c r="E156" s="42"/>
      <c r="F156" s="47"/>
      <c r="G156" s="42"/>
      <c r="H156" s="42"/>
    </row>
    <row r="157" spans="4:8">
      <c r="D157" s="42"/>
      <c r="E157" s="42"/>
      <c r="F157" s="47"/>
      <c r="G157" s="42"/>
      <c r="H157" s="42"/>
    </row>
    <row r="158" spans="4:8">
      <c r="D158" s="42"/>
      <c r="E158" s="42"/>
      <c r="F158" s="47"/>
      <c r="G158" s="42"/>
      <c r="H158" s="42"/>
    </row>
    <row r="159" spans="4:8">
      <c r="D159" s="42"/>
      <c r="E159" s="42"/>
      <c r="F159" s="47"/>
      <c r="G159" s="42"/>
      <c r="H159" s="42"/>
    </row>
    <row r="160" spans="4:8">
      <c r="D160" s="42"/>
      <c r="E160" s="42"/>
      <c r="F160" s="47"/>
      <c r="G160" s="42"/>
      <c r="H160" s="42"/>
    </row>
    <row r="161" spans="4:8">
      <c r="D161" s="42"/>
      <c r="E161" s="42"/>
      <c r="F161" s="47"/>
      <c r="G161" s="42"/>
      <c r="H161" s="42"/>
    </row>
    <row r="162" spans="4:8">
      <c r="D162" s="42"/>
      <c r="E162" s="42"/>
      <c r="F162" s="47"/>
      <c r="G162" s="42"/>
      <c r="H162" s="42"/>
    </row>
    <row r="163" spans="4:8">
      <c r="D163" s="42"/>
      <c r="E163" s="42"/>
      <c r="F163" s="47"/>
      <c r="G163" s="42"/>
      <c r="H163" s="42"/>
    </row>
    <row r="164" spans="4:8">
      <c r="D164" s="42"/>
      <c r="E164" s="42"/>
      <c r="F164" s="47"/>
      <c r="G164" s="42"/>
      <c r="H164" s="42"/>
    </row>
    <row r="165" spans="4:8">
      <c r="D165" s="42"/>
      <c r="E165" s="42"/>
      <c r="F165" s="47"/>
      <c r="G165" s="42"/>
      <c r="H165" s="42"/>
    </row>
    <row r="166" spans="4:8">
      <c r="D166" s="42"/>
      <c r="E166" s="42"/>
      <c r="F166" s="47"/>
      <c r="G166" s="42"/>
      <c r="H166" s="42"/>
    </row>
    <row r="167" spans="4:8">
      <c r="D167" s="42"/>
      <c r="E167" s="42"/>
      <c r="F167" s="47"/>
      <c r="G167" s="42"/>
      <c r="H167" s="42"/>
    </row>
    <row r="168" spans="4:8">
      <c r="D168" s="42"/>
      <c r="E168" s="42"/>
      <c r="F168" s="47"/>
      <c r="G168" s="42"/>
      <c r="H168" s="42"/>
    </row>
    <row r="169" spans="4:8">
      <c r="D169" s="42"/>
      <c r="E169" s="42"/>
      <c r="F169" s="47"/>
      <c r="G169" s="42"/>
      <c r="H169" s="42"/>
    </row>
    <row r="170" spans="4:8">
      <c r="D170" s="42"/>
      <c r="E170" s="42"/>
      <c r="F170" s="47"/>
      <c r="G170" s="42"/>
      <c r="H170" s="42"/>
    </row>
    <row r="171" spans="4:8">
      <c r="D171" s="42"/>
      <c r="E171" s="42"/>
      <c r="F171" s="47"/>
      <c r="G171" s="42"/>
      <c r="H171" s="42"/>
    </row>
    <row r="172" spans="4:8">
      <c r="D172" s="42"/>
      <c r="E172" s="42"/>
      <c r="F172" s="47"/>
      <c r="G172" s="42"/>
      <c r="H172" s="42"/>
    </row>
    <row r="173" spans="4:8">
      <c r="D173" s="42"/>
      <c r="E173" s="42"/>
      <c r="F173" s="47"/>
      <c r="G173" s="42"/>
      <c r="H173" s="42"/>
    </row>
    <row r="174" spans="4:8">
      <c r="D174" s="42"/>
      <c r="E174" s="42"/>
      <c r="F174" s="47"/>
      <c r="G174" s="42"/>
      <c r="H174" s="42"/>
    </row>
    <row r="175" spans="4:8">
      <c r="D175" s="42"/>
      <c r="E175" s="42"/>
      <c r="F175" s="47"/>
      <c r="G175" s="42"/>
      <c r="H175" s="42"/>
    </row>
    <row r="176" spans="4:8">
      <c r="D176" s="42"/>
      <c r="E176" s="42"/>
      <c r="F176" s="47"/>
      <c r="G176" s="42"/>
      <c r="H176" s="42"/>
    </row>
    <row r="177" spans="4:8">
      <c r="D177" s="42"/>
      <c r="E177" s="42"/>
      <c r="F177" s="47"/>
      <c r="G177" s="42"/>
      <c r="H177" s="42"/>
    </row>
    <row r="178" spans="4:8">
      <c r="D178" s="42"/>
      <c r="E178" s="42"/>
      <c r="F178" s="47"/>
      <c r="G178" s="42"/>
      <c r="H178" s="42"/>
    </row>
    <row r="179" spans="4:8">
      <c r="D179" s="42"/>
      <c r="E179" s="42"/>
      <c r="F179" s="47"/>
      <c r="G179" s="42"/>
      <c r="H179" s="42"/>
    </row>
    <row r="180" spans="4:8">
      <c r="D180" s="42"/>
      <c r="E180" s="42"/>
      <c r="F180" s="47"/>
      <c r="G180" s="42"/>
      <c r="H180" s="42"/>
    </row>
    <row r="181" spans="4:8">
      <c r="D181" s="42"/>
      <c r="E181" s="42"/>
      <c r="F181" s="47"/>
      <c r="G181" s="42"/>
      <c r="H181" s="42"/>
    </row>
    <row r="182" spans="4:8">
      <c r="D182" s="42"/>
      <c r="E182" s="42"/>
      <c r="F182" s="47"/>
      <c r="G182" s="42"/>
      <c r="H182" s="42"/>
    </row>
    <row r="183" spans="4:8">
      <c r="D183" s="42"/>
      <c r="E183" s="42"/>
      <c r="F183" s="47"/>
      <c r="G183" s="42"/>
      <c r="H183" s="42"/>
    </row>
    <row r="184" spans="4:8">
      <c r="D184" s="42"/>
      <c r="E184" s="42"/>
      <c r="F184" s="47"/>
      <c r="G184" s="42"/>
      <c r="H184" s="42"/>
    </row>
    <row r="185" spans="4:8">
      <c r="D185" s="42"/>
      <c r="E185" s="42"/>
      <c r="F185" s="47"/>
      <c r="G185" s="42"/>
      <c r="H185" s="42"/>
    </row>
    <row r="186" spans="4:8">
      <c r="D186" s="42"/>
      <c r="E186" s="42"/>
      <c r="F186" s="47"/>
      <c r="G186" s="42"/>
      <c r="H186" s="42"/>
    </row>
    <row r="187" spans="4:8">
      <c r="D187" s="42"/>
      <c r="E187" s="42"/>
      <c r="F187" s="47"/>
      <c r="G187" s="42"/>
      <c r="H187" s="42"/>
    </row>
    <row r="188" spans="4:8">
      <c r="D188" s="42"/>
      <c r="E188" s="42"/>
      <c r="F188" s="47"/>
      <c r="G188" s="42"/>
      <c r="H188" s="42"/>
    </row>
    <row r="189" spans="4:8">
      <c r="D189" s="42"/>
      <c r="E189" s="42"/>
      <c r="F189" s="47"/>
      <c r="G189" s="42"/>
      <c r="H189" s="42"/>
    </row>
    <row r="190" spans="4:8">
      <c r="D190" s="42"/>
      <c r="E190" s="42"/>
      <c r="F190" s="47"/>
      <c r="G190" s="42"/>
      <c r="H190" s="42"/>
    </row>
    <row r="191" spans="4:8">
      <c r="D191" s="42"/>
      <c r="E191" s="42"/>
      <c r="F191" s="47"/>
      <c r="G191" s="42"/>
      <c r="H191" s="42"/>
    </row>
    <row r="192" spans="4:8">
      <c r="D192" s="42"/>
      <c r="E192" s="42"/>
      <c r="F192" s="47"/>
      <c r="G192" s="42"/>
      <c r="H192" s="42"/>
    </row>
    <row r="193" spans="4:8">
      <c r="D193" s="42"/>
      <c r="E193" s="42"/>
      <c r="F193" s="47"/>
      <c r="G193" s="42"/>
      <c r="H193" s="42"/>
    </row>
    <row r="194" spans="4:8">
      <c r="D194" s="42"/>
      <c r="E194" s="42"/>
      <c r="F194" s="47"/>
      <c r="G194" s="42"/>
      <c r="H194" s="42"/>
    </row>
    <row r="195" spans="4:8">
      <c r="D195" s="42"/>
      <c r="E195" s="42"/>
      <c r="F195" s="47"/>
      <c r="G195" s="42"/>
      <c r="H195" s="42"/>
    </row>
    <row r="196" spans="4:8">
      <c r="D196" s="42"/>
      <c r="E196" s="42"/>
      <c r="F196" s="47"/>
      <c r="G196" s="42"/>
      <c r="H196" s="42"/>
    </row>
    <row r="197" spans="4:8">
      <c r="D197" s="42"/>
      <c r="E197" s="42"/>
      <c r="F197" s="47"/>
      <c r="G197" s="42"/>
      <c r="H197" s="42"/>
    </row>
    <row r="198" spans="4:8">
      <c r="D198" s="42"/>
      <c r="E198" s="42"/>
      <c r="F198" s="47"/>
      <c r="G198" s="42"/>
      <c r="H198" s="42"/>
    </row>
    <row r="199" spans="4:8">
      <c r="D199" s="42"/>
      <c r="E199" s="42"/>
      <c r="F199" s="47"/>
      <c r="G199" s="42"/>
      <c r="H199" s="42"/>
    </row>
    <row r="200" spans="4:8">
      <c r="D200" s="42"/>
      <c r="E200" s="42"/>
      <c r="F200" s="47"/>
      <c r="G200" s="42"/>
      <c r="H200" s="42"/>
    </row>
    <row r="201" spans="4:8">
      <c r="D201" s="42"/>
      <c r="E201" s="42"/>
      <c r="F201" s="47"/>
      <c r="G201" s="42"/>
      <c r="H201" s="42"/>
    </row>
    <row r="202" spans="4:8">
      <c r="D202" s="42"/>
      <c r="E202" s="42"/>
      <c r="F202" s="47"/>
      <c r="G202" s="42"/>
      <c r="H202" s="42"/>
    </row>
    <row r="203" spans="4:8">
      <c r="D203" s="42"/>
      <c r="E203" s="42"/>
      <c r="F203" s="47"/>
      <c r="G203" s="42"/>
      <c r="H203" s="42"/>
    </row>
    <row r="204" spans="4:8">
      <c r="D204" s="42"/>
      <c r="E204" s="42"/>
      <c r="F204" s="47"/>
      <c r="G204" s="42"/>
      <c r="H204" s="42"/>
    </row>
    <row r="205" spans="4:8">
      <c r="D205" s="42"/>
      <c r="E205" s="42"/>
      <c r="F205" s="47"/>
      <c r="G205" s="42"/>
      <c r="H205" s="42"/>
    </row>
    <row r="206" spans="4:8">
      <c r="D206" s="42"/>
      <c r="E206" s="42"/>
      <c r="F206" s="47"/>
      <c r="G206" s="42"/>
      <c r="H206" s="42"/>
    </row>
    <row r="207" spans="4:8">
      <c r="D207" s="42"/>
      <c r="E207" s="42"/>
      <c r="F207" s="47"/>
      <c r="G207" s="42"/>
      <c r="H207" s="42"/>
    </row>
    <row r="208" spans="4:8">
      <c r="D208" s="42"/>
      <c r="E208" s="42"/>
      <c r="F208" s="47"/>
      <c r="G208" s="42"/>
      <c r="H208" s="42"/>
    </row>
    <row r="209" spans="4:8">
      <c r="D209" s="42"/>
      <c r="E209" s="42"/>
      <c r="F209" s="47"/>
      <c r="G209" s="42"/>
      <c r="H209" s="42"/>
    </row>
    <row r="210" spans="4:8">
      <c r="D210" s="42"/>
      <c r="E210" s="42"/>
      <c r="F210" s="47"/>
      <c r="G210" s="42"/>
      <c r="H210" s="42"/>
    </row>
    <row r="211" spans="4:8">
      <c r="D211" s="42"/>
      <c r="E211" s="42"/>
      <c r="F211" s="47"/>
      <c r="G211" s="42"/>
      <c r="H211" s="42"/>
    </row>
    <row r="212" spans="4:8">
      <c r="D212" s="42"/>
      <c r="E212" s="42"/>
      <c r="F212" s="47"/>
      <c r="G212" s="42"/>
      <c r="H212" s="42"/>
    </row>
    <row r="213" spans="4:8">
      <c r="D213" s="42"/>
      <c r="E213" s="42"/>
      <c r="F213" s="47"/>
      <c r="G213" s="42"/>
      <c r="H213" s="42"/>
    </row>
    <row r="214" spans="4:8">
      <c r="D214" s="42"/>
      <c r="E214" s="42"/>
      <c r="F214" s="47"/>
      <c r="G214" s="42"/>
      <c r="H214" s="42"/>
    </row>
    <row r="215" spans="4:8">
      <c r="D215" s="42"/>
      <c r="E215" s="42"/>
      <c r="F215" s="47"/>
      <c r="G215" s="42"/>
      <c r="H215" s="42"/>
    </row>
    <row r="216" spans="4:8">
      <c r="D216" s="42"/>
      <c r="E216" s="42"/>
      <c r="F216" s="47"/>
      <c r="G216" s="42"/>
      <c r="H216" s="42"/>
    </row>
    <row r="217" spans="4:8">
      <c r="D217" s="42"/>
      <c r="E217" s="42"/>
      <c r="F217" s="47"/>
      <c r="G217" s="42"/>
      <c r="H217" s="42"/>
    </row>
  </sheetData>
  <mergeCells count="1">
    <mergeCell ref="A1:C1"/>
  </mergeCells>
  <pageMargins left="0.98425196850393704" right="0.98425196850393704" top="1.3779527559055118" bottom="0.98425196850393704" header="0.78740157480314965" footer="0"/>
  <pageSetup paperSize="9" scale="6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topLeftCell="A10" workbookViewId="0">
      <selection activeCell="C25" sqref="C25"/>
    </sheetView>
  </sheetViews>
  <sheetFormatPr defaultRowHeight="20.100000000000001" customHeight="1"/>
  <cols>
    <col min="1" max="1" width="47.85546875" style="3" customWidth="1"/>
    <col min="2" max="2" width="8" style="81" customWidth="1"/>
    <col min="3" max="3" width="25" style="3" customWidth="1"/>
    <col min="4" max="4" width="8.28515625" style="3" customWidth="1"/>
    <col min="5" max="5" width="6.28515625" style="3" bestFit="1" customWidth="1"/>
    <col min="6" max="6" width="18" style="3" bestFit="1" customWidth="1"/>
    <col min="7" max="16384" width="9.140625" style="3"/>
  </cols>
  <sheetData>
    <row r="1" spans="1:6" ht="20.100000000000001" customHeight="1">
      <c r="A1" s="1" t="s">
        <v>16</v>
      </c>
      <c r="B1" s="77"/>
      <c r="C1" s="2"/>
    </row>
    <row r="2" spans="1:6" ht="20.100000000000001" customHeight="1">
      <c r="A2" s="1" t="s">
        <v>17</v>
      </c>
      <c r="B2" s="77"/>
      <c r="C2" s="2"/>
    </row>
    <row r="3" spans="1:6" ht="20.100000000000001" customHeight="1">
      <c r="A3" s="1" t="s">
        <v>18</v>
      </c>
      <c r="B3" s="77"/>
      <c r="C3" s="2"/>
    </row>
    <row r="4" spans="1:6" ht="20.100000000000001" customHeight="1">
      <c r="A4" s="4" t="s">
        <v>27</v>
      </c>
      <c r="B4" s="78"/>
      <c r="C4" s="5"/>
    </row>
    <row r="5" spans="1:6" ht="20.100000000000001" customHeight="1">
      <c r="A5" s="4" t="s">
        <v>19</v>
      </c>
      <c r="B5" s="78"/>
      <c r="C5" s="5"/>
    </row>
    <row r="6" spans="1:6" ht="20.100000000000001" customHeight="1">
      <c r="A6" s="6"/>
      <c r="B6" s="79"/>
      <c r="C6" s="7"/>
    </row>
    <row r="7" spans="1:6" ht="20.100000000000001" customHeight="1">
      <c r="A7" s="8" t="s">
        <v>41</v>
      </c>
      <c r="B7" s="80"/>
      <c r="C7" s="9">
        <v>1550.1</v>
      </c>
    </row>
    <row r="8" spans="1:6" ht="20.100000000000001" customHeight="1">
      <c r="A8" s="1" t="s">
        <v>36</v>
      </c>
      <c r="B8" s="77"/>
      <c r="C8" s="10">
        <f>SUM(C9:C10)</f>
        <v>155.01</v>
      </c>
    </row>
    <row r="9" spans="1:6" ht="20.100000000000001" customHeight="1">
      <c r="A9" s="2" t="s">
        <v>30</v>
      </c>
      <c r="B9" s="54">
        <v>7.4999999999999997E-2</v>
      </c>
      <c r="C9" s="11">
        <f>ROUND(C7*7.5%,2)</f>
        <v>116.26</v>
      </c>
    </row>
    <row r="10" spans="1:6" ht="20.100000000000001" customHeight="1">
      <c r="A10" s="2" t="s">
        <v>20</v>
      </c>
      <c r="B10" s="54">
        <v>2.5000000000000001E-2</v>
      </c>
      <c r="C10" s="11">
        <f>ROUND(C7*2.5%,2)</f>
        <v>38.75</v>
      </c>
    </row>
    <row r="11" spans="1:6" ht="20.100000000000001" customHeight="1">
      <c r="A11" s="1" t="s">
        <v>37</v>
      </c>
      <c r="B11" s="77"/>
      <c r="C11" s="12">
        <f>C7-C8</f>
        <v>1395.09</v>
      </c>
    </row>
    <row r="12" spans="1:6" ht="20.100000000000001" customHeight="1">
      <c r="A12" s="1" t="s">
        <v>42</v>
      </c>
      <c r="B12" s="77"/>
      <c r="C12" s="12"/>
    </row>
    <row r="13" spans="1:6" ht="20.100000000000001" customHeight="1">
      <c r="A13" s="2" t="s">
        <v>21</v>
      </c>
      <c r="B13" s="54"/>
      <c r="C13" s="12">
        <f>C11</f>
        <v>1395.09</v>
      </c>
    </row>
    <row r="14" spans="1:6" ht="20.100000000000001" customHeight="1">
      <c r="A14" s="2" t="s">
        <v>39</v>
      </c>
      <c r="B14" s="54">
        <v>0.24</v>
      </c>
      <c r="C14" s="11">
        <f>ROUND(C13*24%,2)</f>
        <v>334.82</v>
      </c>
    </row>
    <row r="15" spans="1:6" ht="20.100000000000001" customHeight="1">
      <c r="A15" s="1" t="s">
        <v>22</v>
      </c>
      <c r="B15" s="77"/>
      <c r="C15" s="12">
        <f>C14</f>
        <v>334.82</v>
      </c>
      <c r="E15" s="13"/>
      <c r="F15" s="14" t="s">
        <v>13</v>
      </c>
    </row>
    <row r="16" spans="1:6" ht="20.100000000000001" customHeight="1">
      <c r="A16" s="2" t="s">
        <v>40</v>
      </c>
      <c r="B16" s="54">
        <v>0.18</v>
      </c>
      <c r="C16" s="11">
        <f>ROUND(C15*18%,2)</f>
        <v>60.27</v>
      </c>
      <c r="E16" s="15" t="s">
        <v>14</v>
      </c>
      <c r="F16" s="14">
        <v>1000</v>
      </c>
    </row>
    <row r="17" spans="1:6" ht="20.100000000000001" customHeight="1">
      <c r="A17" s="1" t="s">
        <v>23</v>
      </c>
      <c r="B17" s="77"/>
      <c r="C17" s="12">
        <f>C15+C16</f>
        <v>395.09</v>
      </c>
      <c r="E17" s="15" t="s">
        <v>29</v>
      </c>
      <c r="F17" s="16">
        <f>F16*C25</f>
        <v>666.3599999999999</v>
      </c>
    </row>
    <row r="18" spans="1:6" ht="20.100000000000001" customHeight="1">
      <c r="A18" s="83" t="s">
        <v>24</v>
      </c>
      <c r="B18" s="84"/>
      <c r="C18" s="85">
        <f>C7-C8-C17</f>
        <v>1000</v>
      </c>
      <c r="E18" s="15" t="s">
        <v>15</v>
      </c>
      <c r="F18" s="16">
        <f>SUM(F16:F17)</f>
        <v>1666.36</v>
      </c>
    </row>
    <row r="19" spans="1:6" ht="20.100000000000001" customHeight="1">
      <c r="A19" s="1" t="s">
        <v>38</v>
      </c>
      <c r="B19" s="77"/>
      <c r="C19" s="10">
        <f>SUM(C20)</f>
        <v>116.26</v>
      </c>
    </row>
    <row r="20" spans="1:6" ht="20.100000000000001" customHeight="1">
      <c r="A20" s="2" t="s">
        <v>31</v>
      </c>
      <c r="B20" s="54">
        <v>7.4999999999999997E-2</v>
      </c>
      <c r="C20" s="11">
        <f>ROUND(C7*7.5%,2)</f>
        <v>116.26</v>
      </c>
    </row>
    <row r="21" spans="1:6" ht="20.100000000000001" customHeight="1">
      <c r="A21" s="1" t="s">
        <v>25</v>
      </c>
      <c r="B21" s="77"/>
      <c r="C21" s="12">
        <f>C7+C20</f>
        <v>1666.36</v>
      </c>
    </row>
    <row r="22" spans="1:6" ht="20.100000000000001" customHeight="1">
      <c r="A22" s="2" t="s">
        <v>26</v>
      </c>
      <c r="B22" s="54"/>
      <c r="C22" s="12"/>
    </row>
    <row r="24" spans="1:6" ht="20.100000000000001" customHeight="1">
      <c r="A24" s="3" t="s">
        <v>28</v>
      </c>
      <c r="C24" s="17">
        <f>C8+C19+C17</f>
        <v>666.3599999999999</v>
      </c>
    </row>
    <row r="25" spans="1:6" ht="20.100000000000001" customHeight="1">
      <c r="A25" s="18" t="s">
        <v>12</v>
      </c>
      <c r="B25" s="82"/>
      <c r="C25" s="19">
        <f>C24/C18</f>
        <v>0.66635999999999995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C7" sqref="C7"/>
    </sheetView>
  </sheetViews>
  <sheetFormatPr defaultRowHeight="20.100000000000001" customHeight="1"/>
  <cols>
    <col min="1" max="1" width="47.85546875" style="3" customWidth="1"/>
    <col min="2" max="2" width="8" style="81" customWidth="1"/>
    <col min="3" max="3" width="25" style="3" customWidth="1"/>
    <col min="4" max="4" width="8.28515625" style="3" customWidth="1"/>
    <col min="5" max="5" width="6.28515625" style="3" bestFit="1" customWidth="1"/>
    <col min="6" max="6" width="18" style="3" bestFit="1" customWidth="1"/>
    <col min="7" max="16384" width="9.140625" style="3"/>
  </cols>
  <sheetData>
    <row r="1" spans="1:6" ht="20.100000000000001" customHeight="1">
      <c r="A1" s="1" t="s">
        <v>16</v>
      </c>
      <c r="B1" s="77"/>
      <c r="C1" s="2"/>
    </row>
    <row r="2" spans="1:6" ht="20.100000000000001" customHeight="1">
      <c r="A2" s="1" t="s">
        <v>17</v>
      </c>
      <c r="B2" s="77"/>
      <c r="C2" s="2"/>
    </row>
    <row r="3" spans="1:6" ht="20.100000000000001" customHeight="1">
      <c r="A3" s="1" t="s">
        <v>18</v>
      </c>
      <c r="B3" s="77"/>
      <c r="C3" s="2"/>
    </row>
    <row r="4" spans="1:6" ht="20.100000000000001" customHeight="1">
      <c r="A4" s="4" t="s">
        <v>27</v>
      </c>
      <c r="B4" s="78"/>
      <c r="C4" s="5"/>
    </row>
    <row r="5" spans="1:6" ht="20.100000000000001" customHeight="1">
      <c r="A5" s="4" t="s">
        <v>19</v>
      </c>
      <c r="B5" s="78"/>
      <c r="C5" s="5"/>
    </row>
    <row r="6" spans="1:6" ht="20.100000000000001" customHeight="1">
      <c r="A6" s="6"/>
      <c r="B6" s="79"/>
      <c r="C6" s="7"/>
    </row>
    <row r="7" spans="1:6" ht="20.100000000000001" customHeight="1">
      <c r="A7" s="8" t="s">
        <v>41</v>
      </c>
      <c r="B7" s="80"/>
      <c r="C7" s="9">
        <v>1534.68</v>
      </c>
    </row>
    <row r="8" spans="1:6" ht="20.100000000000001" customHeight="1">
      <c r="A8" s="1" t="s">
        <v>36</v>
      </c>
      <c r="B8" s="77"/>
      <c r="C8" s="10">
        <f>SUM(C9:C10)</f>
        <v>153.47</v>
      </c>
    </row>
    <row r="9" spans="1:6" ht="20.100000000000001" customHeight="1">
      <c r="A9" s="2" t="s">
        <v>30</v>
      </c>
      <c r="B9" s="54">
        <v>7.4999999999999997E-2</v>
      </c>
      <c r="C9" s="11">
        <f>ROUND(C7*7.5%,2)</f>
        <v>115.1</v>
      </c>
    </row>
    <row r="10" spans="1:6" ht="20.100000000000001" customHeight="1">
      <c r="A10" s="2" t="s">
        <v>20</v>
      </c>
      <c r="B10" s="54">
        <v>2.5000000000000001E-2</v>
      </c>
      <c r="C10" s="11">
        <f>ROUND(C7*2.5%,2)</f>
        <v>38.369999999999997</v>
      </c>
    </row>
    <row r="11" spans="1:6" ht="20.100000000000001" customHeight="1">
      <c r="A11" s="1" t="s">
        <v>37</v>
      </c>
      <c r="B11" s="77"/>
      <c r="C11" s="12">
        <f>C7-C8</f>
        <v>1381.21</v>
      </c>
    </row>
    <row r="12" spans="1:6" ht="20.100000000000001" customHeight="1">
      <c r="A12" s="1" t="s">
        <v>42</v>
      </c>
      <c r="B12" s="77"/>
      <c r="C12" s="12"/>
    </row>
    <row r="13" spans="1:6" ht="20.100000000000001" customHeight="1">
      <c r="A13" s="2" t="s">
        <v>21</v>
      </c>
      <c r="B13" s="54"/>
      <c r="C13" s="12">
        <f>C11</f>
        <v>1381.21</v>
      </c>
    </row>
    <row r="14" spans="1:6" ht="20.100000000000001" customHeight="1">
      <c r="A14" s="2" t="s">
        <v>39</v>
      </c>
      <c r="B14" s="54">
        <v>0.24</v>
      </c>
      <c r="C14" s="11">
        <f>ROUND(C13*24%,2)</f>
        <v>331.49</v>
      </c>
    </row>
    <row r="15" spans="1:6" ht="20.100000000000001" customHeight="1">
      <c r="A15" s="1" t="s">
        <v>22</v>
      </c>
      <c r="B15" s="77"/>
      <c r="C15" s="12">
        <f>C14</f>
        <v>331.49</v>
      </c>
      <c r="E15" s="13"/>
      <c r="F15" s="14" t="s">
        <v>13</v>
      </c>
    </row>
    <row r="16" spans="1:6" ht="20.100000000000001" customHeight="1">
      <c r="A16" s="2" t="s">
        <v>40</v>
      </c>
      <c r="B16" s="54">
        <v>0.15</v>
      </c>
      <c r="C16" s="11">
        <f>ROUND(C15*B16,2)</f>
        <v>49.72</v>
      </c>
      <c r="E16" s="15" t="s">
        <v>14</v>
      </c>
      <c r="F16" s="14">
        <v>1000</v>
      </c>
    </row>
    <row r="17" spans="1:6" ht="20.100000000000001" customHeight="1">
      <c r="A17" s="1" t="s">
        <v>23</v>
      </c>
      <c r="B17" s="77"/>
      <c r="C17" s="12">
        <f>C15+C16</f>
        <v>381.21000000000004</v>
      </c>
      <c r="E17" s="15" t="s">
        <v>29</v>
      </c>
      <c r="F17" s="16">
        <f>F16*C25</f>
        <v>649.78</v>
      </c>
    </row>
    <row r="18" spans="1:6" ht="20.100000000000001" customHeight="1">
      <c r="A18" s="83" t="s">
        <v>24</v>
      </c>
      <c r="B18" s="84"/>
      <c r="C18" s="85">
        <f>C7-C8-C17</f>
        <v>1000</v>
      </c>
      <c r="E18" s="15" t="s">
        <v>15</v>
      </c>
      <c r="F18" s="16">
        <f>SUM(F16:F17)</f>
        <v>1649.78</v>
      </c>
    </row>
    <row r="19" spans="1:6" ht="20.100000000000001" customHeight="1">
      <c r="A19" s="1" t="s">
        <v>38</v>
      </c>
      <c r="B19" s="77"/>
      <c r="C19" s="10">
        <f>SUM(C20)</f>
        <v>115.1</v>
      </c>
    </row>
    <row r="20" spans="1:6" ht="20.100000000000001" customHeight="1">
      <c r="A20" s="2" t="s">
        <v>31</v>
      </c>
      <c r="B20" s="54">
        <v>7.4999999999999997E-2</v>
      </c>
      <c r="C20" s="11">
        <f>ROUND(C7*7.5%,2)</f>
        <v>115.1</v>
      </c>
    </row>
    <row r="21" spans="1:6" ht="20.100000000000001" customHeight="1">
      <c r="A21" s="1" t="s">
        <v>25</v>
      </c>
      <c r="B21" s="77"/>
      <c r="C21" s="12">
        <f>C7+C20</f>
        <v>1649.78</v>
      </c>
    </row>
    <row r="22" spans="1:6" ht="20.100000000000001" customHeight="1">
      <c r="A22" s="2" t="s">
        <v>26</v>
      </c>
      <c r="B22" s="54"/>
      <c r="C22" s="12"/>
    </row>
    <row r="24" spans="1:6" ht="20.100000000000001" customHeight="1">
      <c r="A24" s="3" t="s">
        <v>28</v>
      </c>
      <c r="C24" s="17">
        <f>C8+C19+C17</f>
        <v>649.78</v>
      </c>
    </row>
    <row r="25" spans="1:6" ht="20.100000000000001" customHeight="1">
      <c r="A25" s="18" t="s">
        <v>12</v>
      </c>
      <c r="B25" s="82"/>
      <c r="C25" s="19">
        <f>C24/C18</f>
        <v>0.64978000000000002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6"/>
  <sheetViews>
    <sheetView workbookViewId="0">
      <selection activeCell="F8" sqref="F8"/>
    </sheetView>
  </sheetViews>
  <sheetFormatPr defaultRowHeight="14.25"/>
  <cols>
    <col min="1" max="1" width="48.140625" style="39" bestFit="1" customWidth="1"/>
    <col min="2" max="2" width="6.85546875" style="56" bestFit="1" customWidth="1"/>
    <col min="3" max="3" width="25.140625" style="39" bestFit="1" customWidth="1"/>
    <col min="4" max="4" width="12.140625" style="39" customWidth="1"/>
    <col min="5" max="5" width="6.85546875" style="39" bestFit="1" customWidth="1"/>
    <col min="6" max="6" width="18" style="46" bestFit="1" customWidth="1"/>
    <col min="7" max="7" width="11.42578125" style="39" bestFit="1" customWidth="1"/>
    <col min="8" max="16384" width="9.140625" style="39"/>
  </cols>
  <sheetData>
    <row r="1" spans="1:6" s="20" customFormat="1" ht="20.100000000000001" customHeight="1" thickTop="1">
      <c r="A1" s="48" t="s">
        <v>44</v>
      </c>
      <c r="B1" s="49"/>
      <c r="C1" s="50"/>
      <c r="F1" s="43"/>
    </row>
    <row r="2" spans="1:6" s="20" customFormat="1" ht="26.25" customHeight="1">
      <c r="A2" s="21" t="s">
        <v>1</v>
      </c>
      <c r="B2" s="51"/>
      <c r="C2" s="22"/>
      <c r="D2" s="23"/>
      <c r="E2" s="23"/>
      <c r="F2" s="44"/>
    </row>
    <row r="3" spans="1:6" s="20" customFormat="1" ht="26.25" customHeight="1">
      <c r="A3" s="21" t="s">
        <v>7</v>
      </c>
      <c r="B3" s="51"/>
      <c r="C3" s="22"/>
      <c r="D3" s="23"/>
      <c r="E3" s="23"/>
      <c r="F3" s="44"/>
    </row>
    <row r="4" spans="1:6" s="20" customFormat="1" ht="26.25" customHeight="1">
      <c r="A4" s="21" t="s">
        <v>10</v>
      </c>
      <c r="B4" s="51"/>
      <c r="C4" s="24"/>
      <c r="D4" s="23"/>
      <c r="E4" s="23"/>
      <c r="F4" s="44"/>
    </row>
    <row r="5" spans="1:6" s="20" customFormat="1" ht="36.75" customHeight="1">
      <c r="A5" s="25" t="s">
        <v>8</v>
      </c>
      <c r="B5" s="51"/>
      <c r="C5" s="26"/>
      <c r="D5" s="23"/>
      <c r="E5" s="23"/>
      <c r="F5" s="44"/>
    </row>
    <row r="6" spans="1:6" s="29" customFormat="1" ht="20.100000000000001" customHeight="1">
      <c r="A6" s="27" t="s">
        <v>2</v>
      </c>
      <c r="B6" s="52"/>
      <c r="C6" s="64">
        <v>1395.09</v>
      </c>
      <c r="D6" s="28"/>
      <c r="E6" s="28"/>
      <c r="F6" s="45"/>
    </row>
    <row r="7" spans="1:6" s="20" customFormat="1" ht="20.100000000000001" customHeight="1">
      <c r="A7" s="62" t="s">
        <v>32</v>
      </c>
      <c r="B7" s="63"/>
      <c r="C7" s="66">
        <v>0</v>
      </c>
      <c r="D7" s="28"/>
      <c r="E7" s="28"/>
      <c r="F7" s="44"/>
    </row>
    <row r="8" spans="1:6" s="3" customFormat="1" ht="20.100000000000001" customHeight="1">
      <c r="A8" s="58" t="s">
        <v>36</v>
      </c>
      <c r="B8" s="54"/>
      <c r="C8" s="59">
        <f>SUM(C9:C10)</f>
        <v>0</v>
      </c>
    </row>
    <row r="9" spans="1:6" s="3" customFormat="1" ht="20.100000000000001" customHeight="1">
      <c r="A9" s="60" t="s">
        <v>30</v>
      </c>
      <c r="B9" s="54">
        <v>7.4999999999999997E-2</v>
      </c>
      <c r="C9" s="61">
        <f>ROUND(C7*7.5%,2)</f>
        <v>0</v>
      </c>
    </row>
    <row r="10" spans="1:6" s="3" customFormat="1" ht="20.100000000000001" customHeight="1">
      <c r="A10" s="60" t="s">
        <v>20</v>
      </c>
      <c r="B10" s="54">
        <v>2.5000000000000001E-2</v>
      </c>
      <c r="C10" s="61">
        <f>ROUND(C7*2.5%,2)</f>
        <v>0</v>
      </c>
    </row>
    <row r="11" spans="1:6" s="3" customFormat="1" ht="20.100000000000001" customHeight="1">
      <c r="A11" s="68" t="s">
        <v>37</v>
      </c>
      <c r="B11" s="69"/>
      <c r="C11" s="70">
        <f>C6</f>
        <v>1395.09</v>
      </c>
    </row>
    <row r="12" spans="1:6" s="29" customFormat="1" ht="20.100000000000001" customHeight="1">
      <c r="A12" s="25" t="s">
        <v>34</v>
      </c>
      <c r="B12" s="53"/>
      <c r="C12" s="67">
        <f>ROUND(C11*24%,2)</f>
        <v>334.82</v>
      </c>
      <c r="D12" s="28"/>
      <c r="E12" s="28"/>
      <c r="F12" s="32" t="s">
        <v>13</v>
      </c>
    </row>
    <row r="13" spans="1:6" s="20" customFormat="1" ht="20.100000000000001" customHeight="1">
      <c r="A13" s="25" t="s">
        <v>11</v>
      </c>
      <c r="B13" s="53"/>
      <c r="C13" s="34">
        <v>0.18</v>
      </c>
      <c r="D13" s="33"/>
      <c r="E13" s="33" t="s">
        <v>14</v>
      </c>
      <c r="F13" s="32">
        <v>1000</v>
      </c>
    </row>
    <row r="14" spans="1:6" s="20" customFormat="1" ht="20.100000000000001" customHeight="1">
      <c r="A14" s="25" t="s">
        <v>4</v>
      </c>
      <c r="B14" s="53"/>
      <c r="C14" s="67">
        <f>ROUND(C12*C13,2)</f>
        <v>60.27</v>
      </c>
      <c r="D14" s="33"/>
      <c r="E14" s="15" t="s">
        <v>29</v>
      </c>
      <c r="F14" s="35">
        <f>F13*C23</f>
        <v>395.08999999999992</v>
      </c>
    </row>
    <row r="15" spans="1:6" s="20" customFormat="1" ht="20.100000000000001" customHeight="1">
      <c r="A15" s="36" t="s">
        <v>5</v>
      </c>
      <c r="B15" s="52"/>
      <c r="C15" s="65">
        <f>C12+C14</f>
        <v>395.09</v>
      </c>
      <c r="D15" s="33"/>
      <c r="E15" s="33" t="s">
        <v>35</v>
      </c>
      <c r="F15" s="35">
        <f>SUM(F13:F14)</f>
        <v>1395.09</v>
      </c>
    </row>
    <row r="16" spans="1:6" s="29" customFormat="1" ht="20.100000000000001" customHeight="1">
      <c r="A16" s="25"/>
      <c r="B16" s="53"/>
      <c r="C16" s="65"/>
      <c r="D16" s="28"/>
      <c r="E16" s="28"/>
      <c r="F16" s="45"/>
    </row>
    <row r="17" spans="1:8" s="20" customFormat="1" ht="20.100000000000001" customHeight="1" thickBot="1">
      <c r="A17" s="74" t="s">
        <v>6</v>
      </c>
      <c r="B17" s="75"/>
      <c r="C17" s="76">
        <f>C6-C8-C15</f>
        <v>1000</v>
      </c>
      <c r="D17" s="33"/>
      <c r="E17" s="33"/>
      <c r="F17" s="44"/>
    </row>
    <row r="18" spans="1:8" s="29" customFormat="1" ht="20.100000000000001" customHeight="1" thickTop="1">
      <c r="A18" s="71" t="s">
        <v>38</v>
      </c>
      <c r="B18" s="72"/>
      <c r="C18" s="73">
        <f>SUM(C19)</f>
        <v>0</v>
      </c>
      <c r="D18" s="28"/>
      <c r="E18" s="28"/>
      <c r="F18" s="45"/>
    </row>
    <row r="19" spans="1:8" s="3" customFormat="1" ht="20.100000000000001" customHeight="1">
      <c r="A19" s="60" t="s">
        <v>31</v>
      </c>
      <c r="B19" s="54">
        <v>7.4999999999999997E-2</v>
      </c>
      <c r="C19" s="61">
        <f>ROUND(C7*7.5%,2)</f>
        <v>0</v>
      </c>
    </row>
    <row r="20" spans="1:8" s="3" customFormat="1" ht="20.100000000000001" customHeight="1">
      <c r="A20" s="31" t="s">
        <v>33</v>
      </c>
      <c r="B20" s="52"/>
      <c r="C20" s="65">
        <f>C6+C18</f>
        <v>1395.09</v>
      </c>
    </row>
    <row r="21" spans="1:8" s="29" customFormat="1" ht="20.100000000000001" customHeight="1" thickBot="1">
      <c r="A21" s="37" t="s">
        <v>9</v>
      </c>
      <c r="B21" s="55"/>
      <c r="C21" s="38"/>
      <c r="D21" s="28"/>
      <c r="E21" s="28"/>
      <c r="F21" s="45"/>
    </row>
    <row r="22" spans="1:8" s="20" customFormat="1" ht="20.100000000000001" customHeight="1" thickTop="1">
      <c r="A22" s="39"/>
      <c r="B22" s="56"/>
      <c r="C22" s="39"/>
      <c r="D22" s="28"/>
      <c r="E22" s="28"/>
      <c r="F22" s="44"/>
    </row>
    <row r="23" spans="1:8">
      <c r="A23" s="40" t="s">
        <v>12</v>
      </c>
      <c r="B23" s="57"/>
      <c r="C23" s="41">
        <f>(C20-C17)/C17</f>
        <v>0.39508999999999994</v>
      </c>
    </row>
    <row r="24" spans="1:8">
      <c r="D24" s="42"/>
      <c r="E24" s="42"/>
      <c r="F24" s="47"/>
      <c r="G24" s="42"/>
      <c r="H24" s="42"/>
    </row>
    <row r="25" spans="1:8">
      <c r="D25" s="42"/>
      <c r="E25" s="42"/>
      <c r="F25" s="47"/>
      <c r="G25" s="42"/>
      <c r="H25" s="42"/>
    </row>
    <row r="26" spans="1:8">
      <c r="D26" s="42"/>
      <c r="E26" s="42"/>
      <c r="F26" s="47"/>
      <c r="G26" s="42"/>
      <c r="H26" s="42"/>
    </row>
    <row r="27" spans="1:8">
      <c r="D27" s="42"/>
      <c r="E27" s="42"/>
      <c r="F27" s="47"/>
      <c r="G27" s="42"/>
      <c r="H27" s="42"/>
    </row>
    <row r="28" spans="1:8">
      <c r="D28" s="42"/>
      <c r="E28" s="42"/>
      <c r="F28" s="47"/>
      <c r="G28" s="42"/>
      <c r="H28" s="42"/>
    </row>
    <row r="29" spans="1:8">
      <c r="D29" s="42"/>
      <c r="E29" s="42"/>
      <c r="F29" s="47"/>
      <c r="G29" s="42"/>
      <c r="H29" s="42"/>
    </row>
    <row r="30" spans="1:8">
      <c r="D30" s="42"/>
      <c r="E30" s="42"/>
      <c r="F30" s="47"/>
      <c r="G30" s="42"/>
      <c r="H30" s="42"/>
    </row>
    <row r="31" spans="1:8">
      <c r="D31" s="42"/>
      <c r="E31" s="42"/>
      <c r="F31" s="47"/>
      <c r="G31" s="42"/>
      <c r="H31" s="42"/>
    </row>
    <row r="32" spans="1:8">
      <c r="D32" s="42"/>
      <c r="E32" s="42"/>
      <c r="F32" s="47"/>
      <c r="G32" s="42"/>
      <c r="H32" s="42"/>
    </row>
    <row r="33" spans="4:8">
      <c r="D33" s="42"/>
      <c r="E33" s="42"/>
      <c r="F33" s="47"/>
      <c r="G33" s="42"/>
      <c r="H33" s="42"/>
    </row>
    <row r="34" spans="4:8">
      <c r="D34" s="42"/>
      <c r="E34" s="42"/>
      <c r="F34" s="47"/>
      <c r="G34" s="42"/>
      <c r="H34" s="42"/>
    </row>
    <row r="35" spans="4:8">
      <c r="D35" s="42"/>
      <c r="E35" s="42"/>
      <c r="F35" s="47"/>
      <c r="G35" s="42"/>
      <c r="H35" s="42"/>
    </row>
    <row r="36" spans="4:8">
      <c r="D36" s="42"/>
      <c r="E36" s="42"/>
      <c r="F36" s="47"/>
      <c r="G36" s="42"/>
      <c r="H36" s="42"/>
    </row>
    <row r="37" spans="4:8">
      <c r="D37" s="42"/>
      <c r="E37" s="42"/>
      <c r="F37" s="47"/>
      <c r="G37" s="42"/>
      <c r="H37" s="42"/>
    </row>
    <row r="38" spans="4:8">
      <c r="D38" s="42"/>
      <c r="E38" s="42"/>
      <c r="F38" s="47"/>
      <c r="G38" s="42"/>
      <c r="H38" s="42"/>
    </row>
    <row r="39" spans="4:8">
      <c r="D39" s="42"/>
      <c r="E39" s="42"/>
      <c r="F39" s="47"/>
      <c r="G39" s="42"/>
      <c r="H39" s="42"/>
    </row>
    <row r="40" spans="4:8">
      <c r="D40" s="42"/>
      <c r="E40" s="42"/>
      <c r="F40" s="47"/>
      <c r="G40" s="42"/>
      <c r="H40" s="42"/>
    </row>
    <row r="41" spans="4:8">
      <c r="D41" s="42"/>
      <c r="E41" s="42"/>
      <c r="F41" s="47"/>
      <c r="G41" s="42"/>
      <c r="H41" s="42"/>
    </row>
    <row r="42" spans="4:8">
      <c r="D42" s="42"/>
      <c r="E42" s="42"/>
      <c r="F42" s="47"/>
      <c r="G42" s="42"/>
      <c r="H42" s="42"/>
    </row>
    <row r="43" spans="4:8">
      <c r="D43" s="42"/>
      <c r="E43" s="42"/>
      <c r="F43" s="47"/>
      <c r="G43" s="42"/>
      <c r="H43" s="42"/>
    </row>
    <row r="44" spans="4:8">
      <c r="D44" s="42"/>
      <c r="E44" s="42"/>
      <c r="F44" s="47"/>
      <c r="G44" s="42"/>
      <c r="H44" s="42"/>
    </row>
    <row r="45" spans="4:8">
      <c r="D45" s="42"/>
      <c r="E45" s="42"/>
      <c r="F45" s="47"/>
      <c r="G45" s="42"/>
      <c r="H45" s="42"/>
    </row>
    <row r="46" spans="4:8">
      <c r="D46" s="42"/>
      <c r="E46" s="42"/>
      <c r="F46" s="47"/>
      <c r="G46" s="42"/>
      <c r="H46" s="42"/>
    </row>
    <row r="47" spans="4:8">
      <c r="D47" s="42"/>
      <c r="E47" s="42"/>
      <c r="F47" s="47"/>
      <c r="G47" s="42"/>
      <c r="H47" s="42"/>
    </row>
    <row r="48" spans="4:8">
      <c r="D48" s="42"/>
      <c r="E48" s="42"/>
      <c r="F48" s="47"/>
      <c r="G48" s="42"/>
      <c r="H48" s="42"/>
    </row>
    <row r="49" spans="4:8">
      <c r="D49" s="42"/>
      <c r="E49" s="42"/>
      <c r="F49" s="47"/>
      <c r="G49" s="42"/>
      <c r="H49" s="42"/>
    </row>
    <row r="50" spans="4:8">
      <c r="D50" s="42"/>
      <c r="E50" s="42"/>
      <c r="F50" s="47"/>
      <c r="G50" s="42"/>
      <c r="H50" s="42"/>
    </row>
    <row r="51" spans="4:8">
      <c r="D51" s="42"/>
      <c r="E51" s="42"/>
      <c r="F51" s="47"/>
      <c r="G51" s="42"/>
      <c r="H51" s="42"/>
    </row>
    <row r="52" spans="4:8">
      <c r="D52" s="42"/>
      <c r="E52" s="42"/>
      <c r="F52" s="47"/>
      <c r="G52" s="42"/>
      <c r="H52" s="42"/>
    </row>
    <row r="53" spans="4:8">
      <c r="D53" s="42"/>
      <c r="E53" s="42"/>
      <c r="F53" s="47"/>
      <c r="G53" s="42"/>
      <c r="H53" s="42"/>
    </row>
    <row r="54" spans="4:8">
      <c r="D54" s="42"/>
      <c r="E54" s="42"/>
      <c r="F54" s="47"/>
      <c r="G54" s="42"/>
      <c r="H54" s="42"/>
    </row>
    <row r="55" spans="4:8">
      <c r="D55" s="42"/>
      <c r="E55" s="42"/>
      <c r="F55" s="47"/>
      <c r="G55" s="42"/>
      <c r="H55" s="42"/>
    </row>
    <row r="56" spans="4:8">
      <c r="D56" s="42"/>
      <c r="E56" s="42"/>
      <c r="F56" s="47"/>
      <c r="G56" s="42"/>
      <c r="H56" s="42"/>
    </row>
    <row r="57" spans="4:8">
      <c r="D57" s="42"/>
      <c r="E57" s="42"/>
      <c r="F57" s="47"/>
      <c r="G57" s="42"/>
      <c r="H57" s="42"/>
    </row>
    <row r="58" spans="4:8">
      <c r="D58" s="42"/>
      <c r="E58" s="42"/>
      <c r="F58" s="47"/>
      <c r="G58" s="42"/>
      <c r="H58" s="42"/>
    </row>
    <row r="59" spans="4:8">
      <c r="D59" s="42"/>
      <c r="E59" s="42"/>
      <c r="F59" s="47"/>
      <c r="G59" s="42"/>
      <c r="H59" s="42"/>
    </row>
    <row r="60" spans="4:8">
      <c r="D60" s="42"/>
      <c r="E60" s="42"/>
      <c r="F60" s="47"/>
      <c r="G60" s="42"/>
      <c r="H60" s="42"/>
    </row>
    <row r="61" spans="4:8">
      <c r="D61" s="42"/>
      <c r="E61" s="42"/>
      <c r="F61" s="47"/>
      <c r="G61" s="42"/>
      <c r="H61" s="42"/>
    </row>
    <row r="62" spans="4:8">
      <c r="D62" s="42"/>
      <c r="E62" s="42"/>
      <c r="F62" s="47"/>
      <c r="G62" s="42"/>
      <c r="H62" s="42"/>
    </row>
    <row r="63" spans="4:8">
      <c r="D63" s="42"/>
      <c r="E63" s="42"/>
      <c r="F63" s="47"/>
      <c r="G63" s="42"/>
      <c r="H63" s="42"/>
    </row>
    <row r="64" spans="4:8">
      <c r="D64" s="42"/>
      <c r="E64" s="42"/>
      <c r="F64" s="47"/>
      <c r="G64" s="42"/>
      <c r="H64" s="42"/>
    </row>
    <row r="65" spans="4:8">
      <c r="D65" s="42"/>
      <c r="E65" s="42"/>
      <c r="F65" s="47"/>
      <c r="G65" s="42"/>
      <c r="H65" s="42"/>
    </row>
    <row r="66" spans="4:8">
      <c r="D66" s="42"/>
      <c r="E66" s="42"/>
      <c r="F66" s="47"/>
      <c r="G66" s="42"/>
      <c r="H66" s="42"/>
    </row>
    <row r="67" spans="4:8">
      <c r="D67" s="42"/>
      <c r="E67" s="42"/>
      <c r="F67" s="47"/>
      <c r="G67" s="42"/>
      <c r="H67" s="42"/>
    </row>
    <row r="68" spans="4:8">
      <c r="D68" s="42"/>
      <c r="E68" s="42"/>
      <c r="F68" s="47"/>
      <c r="G68" s="42"/>
      <c r="H68" s="42"/>
    </row>
    <row r="69" spans="4:8">
      <c r="D69" s="42"/>
      <c r="E69" s="42"/>
      <c r="F69" s="47"/>
      <c r="G69" s="42"/>
      <c r="H69" s="42"/>
    </row>
    <row r="70" spans="4:8">
      <c r="D70" s="42"/>
      <c r="E70" s="42"/>
      <c r="F70" s="47"/>
      <c r="G70" s="42"/>
      <c r="H70" s="42"/>
    </row>
    <row r="71" spans="4:8">
      <c r="D71" s="42"/>
      <c r="E71" s="42"/>
      <c r="F71" s="47"/>
      <c r="G71" s="42"/>
      <c r="H71" s="42"/>
    </row>
    <row r="72" spans="4:8">
      <c r="D72" s="42"/>
      <c r="E72" s="42"/>
      <c r="F72" s="47"/>
      <c r="G72" s="42"/>
      <c r="H72" s="42"/>
    </row>
    <row r="73" spans="4:8">
      <c r="D73" s="42"/>
      <c r="E73" s="42"/>
      <c r="F73" s="47"/>
      <c r="G73" s="42"/>
      <c r="H73" s="42"/>
    </row>
    <row r="74" spans="4:8">
      <c r="D74" s="42"/>
      <c r="E74" s="42"/>
      <c r="F74" s="47"/>
      <c r="G74" s="42"/>
      <c r="H74" s="42"/>
    </row>
    <row r="75" spans="4:8">
      <c r="D75" s="42"/>
      <c r="E75" s="42"/>
      <c r="F75" s="47"/>
      <c r="G75" s="42"/>
      <c r="H75" s="42"/>
    </row>
    <row r="76" spans="4:8">
      <c r="D76" s="42"/>
      <c r="E76" s="42"/>
      <c r="F76" s="47"/>
      <c r="G76" s="42"/>
      <c r="H76" s="42"/>
    </row>
    <row r="77" spans="4:8">
      <c r="D77" s="42"/>
      <c r="E77" s="42"/>
      <c r="F77" s="47"/>
      <c r="G77" s="42"/>
      <c r="H77" s="42"/>
    </row>
    <row r="78" spans="4:8">
      <c r="D78" s="42"/>
      <c r="E78" s="42"/>
      <c r="F78" s="47"/>
      <c r="G78" s="42"/>
      <c r="H78" s="42"/>
    </row>
    <row r="79" spans="4:8">
      <c r="D79" s="42"/>
      <c r="E79" s="42"/>
      <c r="F79" s="47"/>
      <c r="G79" s="42"/>
      <c r="H79" s="42"/>
    </row>
    <row r="80" spans="4:8">
      <c r="D80" s="42"/>
      <c r="E80" s="42"/>
      <c r="F80" s="47"/>
      <c r="G80" s="42"/>
      <c r="H80" s="42"/>
    </row>
    <row r="81" spans="4:8">
      <c r="D81" s="42"/>
      <c r="E81" s="42"/>
      <c r="F81" s="47"/>
      <c r="G81" s="42"/>
      <c r="H81" s="42"/>
    </row>
    <row r="82" spans="4:8">
      <c r="D82" s="42"/>
      <c r="E82" s="42"/>
      <c r="F82" s="47"/>
      <c r="G82" s="42"/>
      <c r="H82" s="42"/>
    </row>
    <row r="83" spans="4:8">
      <c r="D83" s="42"/>
      <c r="E83" s="42"/>
      <c r="F83" s="47"/>
      <c r="G83" s="42"/>
      <c r="H83" s="42"/>
    </row>
    <row r="84" spans="4:8">
      <c r="D84" s="42"/>
      <c r="E84" s="42"/>
      <c r="F84" s="47"/>
      <c r="G84" s="42"/>
      <c r="H84" s="42"/>
    </row>
    <row r="85" spans="4:8">
      <c r="D85" s="42"/>
      <c r="E85" s="42"/>
      <c r="F85" s="47"/>
      <c r="G85" s="42"/>
      <c r="H85" s="42"/>
    </row>
    <row r="86" spans="4:8">
      <c r="D86" s="42"/>
      <c r="E86" s="42"/>
      <c r="F86" s="47"/>
      <c r="G86" s="42"/>
      <c r="H86" s="42"/>
    </row>
    <row r="87" spans="4:8">
      <c r="D87" s="42"/>
      <c r="E87" s="42"/>
      <c r="F87" s="47"/>
      <c r="G87" s="42"/>
      <c r="H87" s="42"/>
    </row>
    <row r="88" spans="4:8">
      <c r="D88" s="42"/>
      <c r="E88" s="42"/>
      <c r="F88" s="47"/>
      <c r="G88" s="42"/>
      <c r="H88" s="42"/>
    </row>
    <row r="89" spans="4:8">
      <c r="D89" s="42"/>
      <c r="E89" s="42"/>
      <c r="F89" s="47"/>
      <c r="G89" s="42"/>
      <c r="H89" s="42"/>
    </row>
    <row r="90" spans="4:8">
      <c r="D90" s="42"/>
      <c r="E90" s="42"/>
      <c r="F90" s="47"/>
      <c r="G90" s="42"/>
      <c r="H90" s="42"/>
    </row>
    <row r="91" spans="4:8">
      <c r="D91" s="42"/>
      <c r="E91" s="42"/>
      <c r="F91" s="47"/>
      <c r="G91" s="42"/>
      <c r="H91" s="42"/>
    </row>
    <row r="92" spans="4:8">
      <c r="D92" s="42"/>
      <c r="E92" s="42"/>
      <c r="F92" s="47"/>
      <c r="G92" s="42"/>
      <c r="H92" s="42"/>
    </row>
    <row r="93" spans="4:8">
      <c r="D93" s="42"/>
      <c r="E93" s="42"/>
      <c r="F93" s="47"/>
      <c r="G93" s="42"/>
      <c r="H93" s="42"/>
    </row>
    <row r="94" spans="4:8">
      <c r="D94" s="42"/>
      <c r="E94" s="42"/>
      <c r="F94" s="47"/>
      <c r="G94" s="42"/>
      <c r="H94" s="42"/>
    </row>
    <row r="95" spans="4:8">
      <c r="D95" s="42"/>
      <c r="E95" s="42"/>
      <c r="F95" s="47"/>
      <c r="G95" s="42"/>
      <c r="H95" s="42"/>
    </row>
    <row r="96" spans="4:8">
      <c r="D96" s="42"/>
      <c r="E96" s="42"/>
      <c r="F96" s="47"/>
      <c r="G96" s="42"/>
      <c r="H96" s="42"/>
    </row>
    <row r="97" spans="4:8">
      <c r="D97" s="42"/>
      <c r="E97" s="42"/>
      <c r="F97" s="47"/>
      <c r="G97" s="42"/>
      <c r="H97" s="42"/>
    </row>
    <row r="98" spans="4:8">
      <c r="D98" s="42"/>
      <c r="E98" s="42"/>
      <c r="F98" s="47"/>
      <c r="G98" s="42"/>
      <c r="H98" s="42"/>
    </row>
    <row r="99" spans="4:8">
      <c r="D99" s="42"/>
      <c r="E99" s="42"/>
      <c r="F99" s="47"/>
      <c r="G99" s="42"/>
      <c r="H99" s="42"/>
    </row>
    <row r="100" spans="4:8">
      <c r="D100" s="42"/>
      <c r="E100" s="42"/>
      <c r="F100" s="47"/>
      <c r="G100" s="42"/>
      <c r="H100" s="42"/>
    </row>
    <row r="101" spans="4:8">
      <c r="D101" s="42"/>
      <c r="E101" s="42"/>
      <c r="F101" s="47"/>
      <c r="G101" s="42"/>
      <c r="H101" s="42"/>
    </row>
    <row r="102" spans="4:8">
      <c r="D102" s="42"/>
      <c r="E102" s="42"/>
      <c r="F102" s="47"/>
      <c r="G102" s="42"/>
      <c r="H102" s="42"/>
    </row>
    <row r="103" spans="4:8">
      <c r="D103" s="42"/>
      <c r="E103" s="42"/>
      <c r="F103" s="47"/>
      <c r="G103" s="42"/>
      <c r="H103" s="42"/>
    </row>
    <row r="104" spans="4:8">
      <c r="D104" s="42"/>
      <c r="E104" s="42"/>
      <c r="F104" s="47"/>
      <c r="G104" s="42"/>
      <c r="H104" s="42"/>
    </row>
    <row r="105" spans="4:8">
      <c r="D105" s="42"/>
      <c r="E105" s="42"/>
      <c r="F105" s="47"/>
      <c r="G105" s="42"/>
      <c r="H105" s="42"/>
    </row>
    <row r="106" spans="4:8">
      <c r="D106" s="42"/>
      <c r="E106" s="42"/>
      <c r="F106" s="47"/>
      <c r="G106" s="42"/>
      <c r="H106" s="42"/>
    </row>
    <row r="107" spans="4:8">
      <c r="D107" s="42"/>
      <c r="E107" s="42"/>
      <c r="F107" s="47"/>
      <c r="G107" s="42"/>
      <c r="H107" s="42"/>
    </row>
    <row r="108" spans="4:8">
      <c r="D108" s="42"/>
      <c r="E108" s="42"/>
      <c r="F108" s="47"/>
      <c r="G108" s="42"/>
      <c r="H108" s="42"/>
    </row>
    <row r="109" spans="4:8">
      <c r="D109" s="42"/>
      <c r="E109" s="42"/>
      <c r="F109" s="47"/>
      <c r="G109" s="42"/>
      <c r="H109" s="42"/>
    </row>
    <row r="110" spans="4:8">
      <c r="D110" s="42"/>
      <c r="E110" s="42"/>
      <c r="F110" s="47"/>
      <c r="G110" s="42"/>
      <c r="H110" s="42"/>
    </row>
    <row r="111" spans="4:8">
      <c r="D111" s="42"/>
      <c r="E111" s="42"/>
      <c r="F111" s="47"/>
      <c r="G111" s="42"/>
      <c r="H111" s="42"/>
    </row>
    <row r="112" spans="4:8">
      <c r="D112" s="42"/>
      <c r="E112" s="42"/>
      <c r="F112" s="47"/>
      <c r="G112" s="42"/>
      <c r="H112" s="42"/>
    </row>
    <row r="113" spans="4:8">
      <c r="D113" s="42"/>
      <c r="E113" s="42"/>
      <c r="F113" s="47"/>
      <c r="G113" s="42"/>
      <c r="H113" s="42"/>
    </row>
    <row r="114" spans="4:8">
      <c r="D114" s="42"/>
      <c r="E114" s="42"/>
      <c r="F114" s="47"/>
      <c r="G114" s="42"/>
      <c r="H114" s="42"/>
    </row>
    <row r="115" spans="4:8">
      <c r="D115" s="42"/>
      <c r="E115" s="42"/>
      <c r="F115" s="47"/>
      <c r="G115" s="42"/>
      <c r="H115" s="42"/>
    </row>
    <row r="116" spans="4:8">
      <c r="D116" s="42"/>
      <c r="E116" s="42"/>
      <c r="F116" s="47"/>
      <c r="G116" s="42"/>
      <c r="H116" s="42"/>
    </row>
    <row r="117" spans="4:8">
      <c r="D117" s="42"/>
      <c r="E117" s="42"/>
      <c r="F117" s="47"/>
      <c r="G117" s="42"/>
      <c r="H117" s="42"/>
    </row>
    <row r="118" spans="4:8">
      <c r="D118" s="42"/>
      <c r="E118" s="42"/>
      <c r="F118" s="47"/>
      <c r="G118" s="42"/>
      <c r="H118" s="42"/>
    </row>
    <row r="119" spans="4:8">
      <c r="D119" s="42"/>
      <c r="E119" s="42"/>
      <c r="F119" s="47"/>
      <c r="G119" s="42"/>
      <c r="H119" s="42"/>
    </row>
    <row r="120" spans="4:8">
      <c r="D120" s="42"/>
      <c r="E120" s="42"/>
      <c r="F120" s="47"/>
      <c r="G120" s="42"/>
      <c r="H120" s="42"/>
    </row>
    <row r="121" spans="4:8">
      <c r="D121" s="42"/>
      <c r="E121" s="42"/>
      <c r="F121" s="47"/>
      <c r="G121" s="42"/>
      <c r="H121" s="42"/>
    </row>
    <row r="122" spans="4:8">
      <c r="D122" s="42"/>
      <c r="E122" s="42"/>
      <c r="F122" s="47"/>
      <c r="G122" s="42"/>
      <c r="H122" s="42"/>
    </row>
    <row r="123" spans="4:8">
      <c r="D123" s="42"/>
      <c r="E123" s="42"/>
      <c r="F123" s="47"/>
      <c r="G123" s="42"/>
      <c r="H123" s="42"/>
    </row>
    <row r="124" spans="4:8">
      <c r="D124" s="42"/>
      <c r="E124" s="42"/>
      <c r="F124" s="47"/>
      <c r="G124" s="42"/>
      <c r="H124" s="42"/>
    </row>
    <row r="125" spans="4:8">
      <c r="D125" s="42"/>
      <c r="E125" s="42"/>
      <c r="F125" s="47"/>
      <c r="G125" s="42"/>
      <c r="H125" s="42"/>
    </row>
    <row r="126" spans="4:8">
      <c r="D126" s="42"/>
      <c r="E126" s="42"/>
      <c r="F126" s="47"/>
      <c r="G126" s="42"/>
      <c r="H126" s="42"/>
    </row>
    <row r="127" spans="4:8">
      <c r="D127" s="42"/>
      <c r="E127" s="42"/>
      <c r="F127" s="47"/>
      <c r="G127" s="42"/>
      <c r="H127" s="42"/>
    </row>
    <row r="128" spans="4:8">
      <c r="D128" s="42"/>
      <c r="E128" s="42"/>
      <c r="F128" s="47"/>
      <c r="G128" s="42"/>
      <c r="H128" s="42"/>
    </row>
    <row r="129" spans="4:8">
      <c r="D129" s="42"/>
      <c r="E129" s="42"/>
      <c r="F129" s="47"/>
      <c r="G129" s="42"/>
      <c r="H129" s="42"/>
    </row>
    <row r="130" spans="4:8">
      <c r="D130" s="42"/>
      <c r="E130" s="42"/>
      <c r="F130" s="47"/>
      <c r="G130" s="42"/>
      <c r="H130" s="42"/>
    </row>
    <row r="131" spans="4:8">
      <c r="D131" s="42"/>
      <c r="E131" s="42"/>
      <c r="F131" s="47"/>
      <c r="G131" s="42"/>
      <c r="H131" s="42"/>
    </row>
    <row r="132" spans="4:8">
      <c r="D132" s="42"/>
      <c r="E132" s="42"/>
      <c r="F132" s="47"/>
      <c r="G132" s="42"/>
      <c r="H132" s="42"/>
    </row>
    <row r="133" spans="4:8">
      <c r="D133" s="42"/>
      <c r="E133" s="42"/>
      <c r="F133" s="47"/>
      <c r="G133" s="42"/>
      <c r="H133" s="42"/>
    </row>
    <row r="134" spans="4:8">
      <c r="D134" s="42"/>
      <c r="E134" s="42"/>
      <c r="F134" s="47"/>
      <c r="G134" s="42"/>
      <c r="H134" s="42"/>
    </row>
    <row r="135" spans="4:8">
      <c r="D135" s="42"/>
      <c r="E135" s="42"/>
      <c r="F135" s="47"/>
      <c r="G135" s="42"/>
      <c r="H135" s="42"/>
    </row>
    <row r="136" spans="4:8">
      <c r="D136" s="42"/>
      <c r="E136" s="42"/>
      <c r="F136" s="47"/>
      <c r="G136" s="42"/>
      <c r="H136" s="42"/>
    </row>
    <row r="137" spans="4:8">
      <c r="D137" s="42"/>
      <c r="E137" s="42"/>
      <c r="F137" s="47"/>
      <c r="G137" s="42"/>
      <c r="H137" s="42"/>
    </row>
    <row r="138" spans="4:8">
      <c r="D138" s="42"/>
      <c r="E138" s="42"/>
      <c r="F138" s="47"/>
      <c r="G138" s="42"/>
      <c r="H138" s="42"/>
    </row>
    <row r="139" spans="4:8">
      <c r="D139" s="42"/>
      <c r="E139" s="42"/>
      <c r="F139" s="47"/>
      <c r="G139" s="42"/>
      <c r="H139" s="42"/>
    </row>
    <row r="140" spans="4:8">
      <c r="D140" s="42"/>
      <c r="E140" s="42"/>
      <c r="F140" s="47"/>
      <c r="G140" s="42"/>
      <c r="H140" s="42"/>
    </row>
    <row r="141" spans="4:8">
      <c r="D141" s="42"/>
      <c r="E141" s="42"/>
      <c r="F141" s="47"/>
      <c r="G141" s="42"/>
      <c r="H141" s="42"/>
    </row>
    <row r="142" spans="4:8">
      <c r="D142" s="42"/>
      <c r="E142" s="42"/>
      <c r="F142" s="47"/>
      <c r="G142" s="42"/>
      <c r="H142" s="42"/>
    </row>
    <row r="143" spans="4:8">
      <c r="D143" s="42"/>
      <c r="E143" s="42"/>
      <c r="F143" s="47"/>
      <c r="G143" s="42"/>
      <c r="H143" s="42"/>
    </row>
    <row r="144" spans="4:8">
      <c r="D144" s="42"/>
      <c r="E144" s="42"/>
      <c r="F144" s="47"/>
      <c r="G144" s="42"/>
      <c r="H144" s="42"/>
    </row>
    <row r="145" spans="4:8">
      <c r="D145" s="42"/>
      <c r="E145" s="42"/>
      <c r="F145" s="47"/>
      <c r="G145" s="42"/>
      <c r="H145" s="42"/>
    </row>
    <row r="146" spans="4:8">
      <c r="D146" s="42"/>
      <c r="E146" s="42"/>
      <c r="F146" s="47"/>
      <c r="G146" s="42"/>
      <c r="H146" s="42"/>
    </row>
    <row r="147" spans="4:8">
      <c r="D147" s="42"/>
      <c r="E147" s="42"/>
      <c r="F147" s="47"/>
      <c r="G147" s="42"/>
      <c r="H147" s="42"/>
    </row>
    <row r="148" spans="4:8">
      <c r="D148" s="42"/>
      <c r="E148" s="42"/>
      <c r="F148" s="47"/>
      <c r="G148" s="42"/>
      <c r="H148" s="42"/>
    </row>
    <row r="149" spans="4:8">
      <c r="D149" s="42"/>
      <c r="E149" s="42"/>
      <c r="F149" s="47"/>
      <c r="G149" s="42"/>
      <c r="H149" s="42"/>
    </row>
    <row r="150" spans="4:8">
      <c r="D150" s="42"/>
      <c r="E150" s="42"/>
      <c r="F150" s="47"/>
      <c r="G150" s="42"/>
      <c r="H150" s="42"/>
    </row>
    <row r="151" spans="4:8">
      <c r="D151" s="42"/>
      <c r="E151" s="42"/>
      <c r="F151" s="47"/>
      <c r="G151" s="42"/>
      <c r="H151" s="42"/>
    </row>
    <row r="152" spans="4:8">
      <c r="D152" s="42"/>
      <c r="E152" s="42"/>
      <c r="F152" s="47"/>
      <c r="G152" s="42"/>
      <c r="H152" s="42"/>
    </row>
    <row r="153" spans="4:8">
      <c r="D153" s="42"/>
      <c r="E153" s="42"/>
      <c r="F153" s="47"/>
      <c r="G153" s="42"/>
      <c r="H153" s="42"/>
    </row>
    <row r="154" spans="4:8">
      <c r="D154" s="42"/>
      <c r="E154" s="42"/>
      <c r="F154" s="47"/>
      <c r="G154" s="42"/>
      <c r="H154" s="42"/>
    </row>
    <row r="155" spans="4:8">
      <c r="D155" s="42"/>
      <c r="E155" s="42"/>
      <c r="F155" s="47"/>
      <c r="G155" s="42"/>
      <c r="H155" s="42"/>
    </row>
    <row r="156" spans="4:8">
      <c r="D156" s="42"/>
      <c r="E156" s="42"/>
      <c r="F156" s="47"/>
      <c r="G156" s="42"/>
      <c r="H156" s="42"/>
    </row>
    <row r="157" spans="4:8">
      <c r="D157" s="42"/>
      <c r="E157" s="42"/>
      <c r="F157" s="47"/>
      <c r="G157" s="42"/>
      <c r="H157" s="42"/>
    </row>
    <row r="158" spans="4:8">
      <c r="D158" s="42"/>
      <c r="E158" s="42"/>
      <c r="F158" s="47"/>
      <c r="G158" s="42"/>
      <c r="H158" s="42"/>
    </row>
    <row r="159" spans="4:8">
      <c r="D159" s="42"/>
      <c r="E159" s="42"/>
      <c r="F159" s="47"/>
      <c r="G159" s="42"/>
      <c r="H159" s="42"/>
    </row>
    <row r="160" spans="4:8">
      <c r="D160" s="42"/>
      <c r="E160" s="42"/>
      <c r="F160" s="47"/>
      <c r="G160" s="42"/>
      <c r="H160" s="42"/>
    </row>
    <row r="161" spans="4:8">
      <c r="D161" s="42"/>
      <c r="E161" s="42"/>
      <c r="F161" s="47"/>
      <c r="G161" s="42"/>
      <c r="H161" s="42"/>
    </row>
    <row r="162" spans="4:8">
      <c r="D162" s="42"/>
      <c r="E162" s="42"/>
      <c r="F162" s="47"/>
      <c r="G162" s="42"/>
      <c r="H162" s="42"/>
    </row>
    <row r="163" spans="4:8">
      <c r="D163" s="42"/>
      <c r="E163" s="42"/>
      <c r="F163" s="47"/>
      <c r="G163" s="42"/>
      <c r="H163" s="42"/>
    </row>
    <row r="164" spans="4:8">
      <c r="D164" s="42"/>
      <c r="E164" s="42"/>
      <c r="F164" s="47"/>
      <c r="G164" s="42"/>
      <c r="H164" s="42"/>
    </row>
    <row r="165" spans="4:8">
      <c r="D165" s="42"/>
      <c r="E165" s="42"/>
      <c r="F165" s="47"/>
      <c r="G165" s="42"/>
      <c r="H165" s="42"/>
    </row>
    <row r="166" spans="4:8">
      <c r="D166" s="42"/>
      <c r="E166" s="42"/>
      <c r="F166" s="47"/>
      <c r="G166" s="42"/>
      <c r="H166" s="42"/>
    </row>
    <row r="167" spans="4:8">
      <c r="D167" s="42"/>
      <c r="E167" s="42"/>
      <c r="F167" s="47"/>
      <c r="G167" s="42"/>
      <c r="H167" s="42"/>
    </row>
    <row r="168" spans="4:8">
      <c r="D168" s="42"/>
      <c r="E168" s="42"/>
      <c r="F168" s="47"/>
      <c r="G168" s="42"/>
      <c r="H168" s="42"/>
    </row>
    <row r="169" spans="4:8">
      <c r="D169" s="42"/>
      <c r="E169" s="42"/>
      <c r="F169" s="47"/>
      <c r="G169" s="42"/>
      <c r="H169" s="42"/>
    </row>
    <row r="170" spans="4:8">
      <c r="D170" s="42"/>
      <c r="E170" s="42"/>
      <c r="F170" s="47"/>
      <c r="G170" s="42"/>
      <c r="H170" s="42"/>
    </row>
    <row r="171" spans="4:8">
      <c r="D171" s="42"/>
      <c r="E171" s="42"/>
      <c r="F171" s="47"/>
      <c r="G171" s="42"/>
      <c r="H171" s="42"/>
    </row>
    <row r="172" spans="4:8">
      <c r="D172" s="42"/>
      <c r="E172" s="42"/>
      <c r="F172" s="47"/>
      <c r="G172" s="42"/>
      <c r="H172" s="42"/>
    </row>
    <row r="173" spans="4:8">
      <c r="D173" s="42"/>
      <c r="E173" s="42"/>
      <c r="F173" s="47"/>
      <c r="G173" s="42"/>
      <c r="H173" s="42"/>
    </row>
    <row r="174" spans="4:8">
      <c r="D174" s="42"/>
      <c r="E174" s="42"/>
      <c r="F174" s="47"/>
      <c r="G174" s="42"/>
      <c r="H174" s="42"/>
    </row>
    <row r="175" spans="4:8">
      <c r="D175" s="42"/>
      <c r="E175" s="42"/>
      <c r="F175" s="47"/>
      <c r="G175" s="42"/>
      <c r="H175" s="42"/>
    </row>
    <row r="176" spans="4:8">
      <c r="D176" s="42"/>
      <c r="E176" s="42"/>
      <c r="F176" s="47"/>
      <c r="G176" s="42"/>
      <c r="H176" s="42"/>
    </row>
    <row r="177" spans="4:8">
      <c r="D177" s="42"/>
      <c r="E177" s="42"/>
      <c r="F177" s="47"/>
      <c r="G177" s="42"/>
      <c r="H177" s="42"/>
    </row>
    <row r="178" spans="4:8">
      <c r="D178" s="42"/>
      <c r="E178" s="42"/>
      <c r="F178" s="47"/>
      <c r="G178" s="42"/>
      <c r="H178" s="42"/>
    </row>
    <row r="179" spans="4:8">
      <c r="D179" s="42"/>
      <c r="E179" s="42"/>
      <c r="F179" s="47"/>
      <c r="G179" s="42"/>
      <c r="H179" s="42"/>
    </row>
    <row r="180" spans="4:8">
      <c r="D180" s="42"/>
      <c r="E180" s="42"/>
      <c r="F180" s="47"/>
      <c r="G180" s="42"/>
      <c r="H180" s="42"/>
    </row>
    <row r="181" spans="4:8">
      <c r="D181" s="42"/>
      <c r="E181" s="42"/>
      <c r="F181" s="47"/>
      <c r="G181" s="42"/>
      <c r="H181" s="42"/>
    </row>
    <row r="182" spans="4:8">
      <c r="D182" s="42"/>
      <c r="E182" s="42"/>
      <c r="F182" s="47"/>
      <c r="G182" s="42"/>
      <c r="H182" s="42"/>
    </row>
    <row r="183" spans="4:8">
      <c r="D183" s="42"/>
      <c r="E183" s="42"/>
      <c r="F183" s="47"/>
      <c r="G183" s="42"/>
      <c r="H183" s="42"/>
    </row>
    <row r="184" spans="4:8">
      <c r="D184" s="42"/>
      <c r="E184" s="42"/>
      <c r="F184" s="47"/>
      <c r="G184" s="42"/>
      <c r="H184" s="42"/>
    </row>
    <row r="185" spans="4:8">
      <c r="D185" s="42"/>
      <c r="E185" s="42"/>
      <c r="F185" s="47"/>
      <c r="G185" s="42"/>
      <c r="H185" s="42"/>
    </row>
    <row r="186" spans="4:8">
      <c r="D186" s="42"/>
      <c r="E186" s="42"/>
      <c r="F186" s="47"/>
      <c r="G186" s="42"/>
      <c r="H186" s="42"/>
    </row>
    <row r="187" spans="4:8">
      <c r="D187" s="42"/>
      <c r="E187" s="42"/>
      <c r="F187" s="47"/>
      <c r="G187" s="42"/>
      <c r="H187" s="42"/>
    </row>
    <row r="188" spans="4:8">
      <c r="D188" s="42"/>
      <c r="E188" s="42"/>
      <c r="F188" s="47"/>
      <c r="G188" s="42"/>
      <c r="H188" s="42"/>
    </row>
    <row r="189" spans="4:8">
      <c r="D189" s="42"/>
      <c r="E189" s="42"/>
      <c r="F189" s="47"/>
      <c r="G189" s="42"/>
      <c r="H189" s="42"/>
    </row>
    <row r="190" spans="4:8">
      <c r="D190" s="42"/>
      <c r="E190" s="42"/>
      <c r="F190" s="47"/>
      <c r="G190" s="42"/>
      <c r="H190" s="42"/>
    </row>
    <row r="191" spans="4:8">
      <c r="D191" s="42"/>
      <c r="E191" s="42"/>
      <c r="F191" s="47"/>
      <c r="G191" s="42"/>
      <c r="H191" s="42"/>
    </row>
    <row r="192" spans="4:8">
      <c r="D192" s="42"/>
      <c r="E192" s="42"/>
      <c r="F192" s="47"/>
      <c r="G192" s="42"/>
      <c r="H192" s="42"/>
    </row>
    <row r="193" spans="4:8">
      <c r="D193" s="42"/>
      <c r="E193" s="42"/>
      <c r="F193" s="47"/>
      <c r="G193" s="42"/>
      <c r="H193" s="42"/>
    </row>
    <row r="194" spans="4:8">
      <c r="D194" s="42"/>
      <c r="E194" s="42"/>
      <c r="F194" s="47"/>
      <c r="G194" s="42"/>
      <c r="H194" s="42"/>
    </row>
    <row r="195" spans="4:8">
      <c r="D195" s="42"/>
      <c r="E195" s="42"/>
      <c r="F195" s="47"/>
      <c r="G195" s="42"/>
      <c r="H195" s="42"/>
    </row>
    <row r="196" spans="4:8">
      <c r="D196" s="42"/>
      <c r="E196" s="42"/>
      <c r="F196" s="47"/>
      <c r="G196" s="42"/>
      <c r="H196" s="42"/>
    </row>
    <row r="197" spans="4:8">
      <c r="D197" s="42"/>
      <c r="E197" s="42"/>
      <c r="F197" s="47"/>
      <c r="G197" s="42"/>
      <c r="H197" s="42"/>
    </row>
    <row r="198" spans="4:8">
      <c r="D198" s="42"/>
      <c r="E198" s="42"/>
      <c r="F198" s="47"/>
      <c r="G198" s="42"/>
      <c r="H198" s="42"/>
    </row>
    <row r="199" spans="4:8">
      <c r="D199" s="42"/>
      <c r="E199" s="42"/>
      <c r="F199" s="47"/>
      <c r="G199" s="42"/>
      <c r="H199" s="42"/>
    </row>
    <row r="200" spans="4:8">
      <c r="D200" s="42"/>
      <c r="E200" s="42"/>
      <c r="F200" s="47"/>
      <c r="G200" s="42"/>
      <c r="H200" s="42"/>
    </row>
    <row r="201" spans="4:8">
      <c r="D201" s="42"/>
      <c r="E201" s="42"/>
      <c r="F201" s="47"/>
      <c r="G201" s="42"/>
      <c r="H201" s="42"/>
    </row>
    <row r="202" spans="4:8">
      <c r="D202" s="42"/>
      <c r="E202" s="42"/>
      <c r="F202" s="47"/>
      <c r="G202" s="42"/>
      <c r="H202" s="42"/>
    </row>
    <row r="203" spans="4:8">
      <c r="D203" s="42"/>
      <c r="E203" s="42"/>
      <c r="F203" s="47"/>
      <c r="G203" s="42"/>
      <c r="H203" s="42"/>
    </row>
    <row r="204" spans="4:8">
      <c r="D204" s="42"/>
      <c r="E204" s="42"/>
      <c r="F204" s="47"/>
      <c r="G204" s="42"/>
      <c r="H204" s="42"/>
    </row>
    <row r="205" spans="4:8">
      <c r="D205" s="42"/>
      <c r="E205" s="42"/>
      <c r="F205" s="47"/>
      <c r="G205" s="42"/>
      <c r="H205" s="42"/>
    </row>
    <row r="206" spans="4:8">
      <c r="D206" s="42"/>
      <c r="E206" s="42"/>
      <c r="F206" s="47"/>
      <c r="G206" s="42"/>
      <c r="H206" s="42"/>
    </row>
    <row r="207" spans="4:8">
      <c r="D207" s="42"/>
      <c r="E207" s="42"/>
      <c r="F207" s="47"/>
      <c r="G207" s="42"/>
      <c r="H207" s="42"/>
    </row>
    <row r="208" spans="4:8">
      <c r="D208" s="42"/>
      <c r="E208" s="42"/>
      <c r="F208" s="47"/>
      <c r="G208" s="42"/>
      <c r="H208" s="42"/>
    </row>
    <row r="209" spans="4:8">
      <c r="D209" s="42"/>
      <c r="E209" s="42"/>
      <c r="F209" s="47"/>
      <c r="G209" s="42"/>
      <c r="H209" s="42"/>
    </row>
    <row r="210" spans="4:8">
      <c r="D210" s="42"/>
      <c r="E210" s="42"/>
      <c r="F210" s="47"/>
      <c r="G210" s="42"/>
      <c r="H210" s="42"/>
    </row>
    <row r="211" spans="4:8">
      <c r="D211" s="42"/>
      <c r="E211" s="42"/>
      <c r="F211" s="47"/>
      <c r="G211" s="42"/>
      <c r="H211" s="42"/>
    </row>
    <row r="212" spans="4:8">
      <c r="D212" s="42"/>
      <c r="E212" s="42"/>
      <c r="F212" s="47"/>
      <c r="G212" s="42"/>
      <c r="H212" s="42"/>
    </row>
    <row r="213" spans="4:8">
      <c r="D213" s="42"/>
      <c r="E213" s="42"/>
      <c r="F213" s="47"/>
      <c r="G213" s="42"/>
      <c r="H213" s="42"/>
    </row>
    <row r="214" spans="4:8">
      <c r="D214" s="42"/>
      <c r="E214" s="42"/>
      <c r="F214" s="47"/>
      <c r="G214" s="42"/>
      <c r="H214" s="42"/>
    </row>
    <row r="215" spans="4:8">
      <c r="D215" s="42"/>
      <c r="E215" s="42"/>
      <c r="F215" s="47"/>
      <c r="G215" s="42"/>
      <c r="H215" s="42"/>
    </row>
    <row r="216" spans="4:8">
      <c r="D216" s="42"/>
      <c r="E216" s="42"/>
      <c r="F216" s="47"/>
      <c r="G216" s="42"/>
      <c r="H216" s="42"/>
    </row>
  </sheetData>
  <mergeCells count="1">
    <mergeCell ref="A1:C1"/>
  </mergeCells>
  <pageMargins left="0.98425196850393704" right="0.98425196850393704" top="1.3779527559055118" bottom="0.98425196850393704" header="0.78740157480314965" footer="0"/>
  <pageSetup paperSize="9" scale="7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zagreb</vt:lpstr>
      <vt:lpstr>rijeka</vt:lpstr>
      <vt:lpstr>zagreb-2</vt:lpstr>
      <vt:lpstr>rijeka-2</vt:lpstr>
      <vt:lpstr>zagreb suci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</dc:creator>
  <cp:lastModifiedBy>Terra</cp:lastModifiedBy>
  <cp:lastPrinted>2017-01-17T09:57:30Z</cp:lastPrinted>
  <dcterms:created xsi:type="dcterms:W3CDTF">2006-07-18T09:24:01Z</dcterms:created>
  <dcterms:modified xsi:type="dcterms:W3CDTF">2017-01-17T10:23:24Z</dcterms:modified>
</cp:coreProperties>
</file>